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lterskluwer-my.sharepoint.com/personal/monique_koenderink_wolterskluwer_com/Documents/Downloads/"/>
    </mc:Choice>
  </mc:AlternateContent>
  <xr:revisionPtr revIDLastSave="2" documentId="13_ncr:1_{5B0A781C-F326-439B-BF9A-0C331A31F93D}" xr6:coauthVersionLast="47" xr6:coauthVersionMax="47" xr10:uidLastSave="{FA4B3F13-34F9-4C7E-ADCC-924A45AF781B}"/>
  <bookViews>
    <workbookView xWindow="3510" yWindow="3510" windowWidth="21600" windowHeight="11385" xr2:uid="{00000000-000D-0000-FFFF-FFFF00000000}"/>
  </bookViews>
  <sheets>
    <sheet name="Toelichting" sheetId="11" r:id="rId1"/>
    <sheet name="Week #01" sheetId="4" r:id="rId2"/>
    <sheet name="Week #02" sheetId="13" r:id="rId3"/>
    <sheet name="Week #03" sheetId="15" r:id="rId4"/>
    <sheet name="Week #04" sheetId="16" r:id="rId5"/>
    <sheet name="Week #05" sheetId="17" r:id="rId6"/>
    <sheet name="Week #06" sheetId="19" r:id="rId7"/>
    <sheet name="Week #07" sheetId="20" r:id="rId8"/>
    <sheet name="Week #08" sheetId="21" r:id="rId9"/>
    <sheet name="Geslacht" sheetId="18" r:id="rId10"/>
    <sheet name="Blad1" sheetId="22" r:id="rId11"/>
  </sheets>
  <definedNames>
    <definedName name="_xlnm.Print_Area" localSheetId="1">'Week #01'!$A$1:$L$47</definedName>
    <definedName name="_xlnm.Print_Area" localSheetId="2">'Week #02'!$A$1:$L$47</definedName>
    <definedName name="_xlnm.Print_Area" localSheetId="3">'Week #03'!$A$1:$L$47</definedName>
    <definedName name="_xlnm.Print_Area" localSheetId="4">'Week #04'!$A$1:$L$47</definedName>
    <definedName name="_xlnm.Print_Area" localSheetId="5">'Week #05'!$A$1:$L$47</definedName>
    <definedName name="_xlnm.Print_Area" localSheetId="6">'Week #06'!$A$1:$L$47</definedName>
    <definedName name="_xlnm.Print_Area" localSheetId="7">'Week #07'!$A$1:$L$47</definedName>
    <definedName name="_xlnm.Print_Area" localSheetId="8">'Week #08'!$A$1:$L$47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4" l="1"/>
  <c r="Q46" i="4"/>
  <c r="Q45" i="4"/>
  <c r="Q44" i="4"/>
  <c r="Q40" i="4"/>
  <c r="Q39" i="4"/>
  <c r="Q38" i="4"/>
  <c r="Q37" i="4"/>
  <c r="Q33" i="4"/>
  <c r="Q32" i="4"/>
  <c r="Q31" i="4"/>
  <c r="Q30" i="4"/>
  <c r="Q26" i="4"/>
  <c r="Q25" i="4"/>
  <c r="Q24" i="4"/>
  <c r="Q23" i="4"/>
  <c r="Q19" i="4"/>
  <c r="Q18" i="4"/>
  <c r="Q17" i="4"/>
  <c r="Q16" i="4"/>
  <c r="Q12" i="4"/>
  <c r="Q11" i="4"/>
  <c r="Q10" i="4"/>
  <c r="Q9" i="4"/>
  <c r="P47" i="4"/>
  <c r="P46" i="4"/>
  <c r="P45" i="4"/>
  <c r="P44" i="4"/>
  <c r="P40" i="4"/>
  <c r="P39" i="4"/>
  <c r="P38" i="4"/>
  <c r="P37" i="4"/>
  <c r="P33" i="4"/>
  <c r="P32" i="4"/>
  <c r="P31" i="4"/>
  <c r="P30" i="4"/>
  <c r="P26" i="4"/>
  <c r="P25" i="4"/>
  <c r="P24" i="4"/>
  <c r="P23" i="4"/>
  <c r="P19" i="4"/>
  <c r="P18" i="4"/>
  <c r="P17" i="4"/>
  <c r="P16" i="4"/>
  <c r="P12" i="4"/>
  <c r="P11" i="4"/>
  <c r="P10" i="4"/>
  <c r="P9" i="4"/>
  <c r="O47" i="4"/>
  <c r="O46" i="4"/>
  <c r="O45" i="4"/>
  <c r="O44" i="4"/>
  <c r="O40" i="4"/>
  <c r="O39" i="4"/>
  <c r="O38" i="4"/>
  <c r="O37" i="4"/>
  <c r="O33" i="4"/>
  <c r="O32" i="4"/>
  <c r="O31" i="4"/>
  <c r="O30" i="4"/>
  <c r="O26" i="4"/>
  <c r="O25" i="4"/>
  <c r="O24" i="4"/>
  <c r="O23" i="4"/>
  <c r="O19" i="4"/>
  <c r="O18" i="4"/>
  <c r="O17" i="4"/>
  <c r="O16" i="4"/>
  <c r="O12" i="4"/>
  <c r="O11" i="4"/>
  <c r="O10" i="4"/>
  <c r="O9" i="4"/>
  <c r="N47" i="4"/>
  <c r="N46" i="4"/>
  <c r="N45" i="4"/>
  <c r="N44" i="4"/>
  <c r="N40" i="4"/>
  <c r="N39" i="4"/>
  <c r="N38" i="4"/>
  <c r="N37" i="4"/>
  <c r="N33" i="4"/>
  <c r="N32" i="4"/>
  <c r="N31" i="4"/>
  <c r="N30" i="4"/>
  <c r="N26" i="4"/>
  <c r="N25" i="4"/>
  <c r="N24" i="4"/>
  <c r="N23" i="4"/>
  <c r="N19" i="4"/>
  <c r="N18" i="4"/>
  <c r="N17" i="4"/>
  <c r="N16" i="4"/>
  <c r="N12" i="4"/>
  <c r="N11" i="4"/>
  <c r="N10" i="4"/>
  <c r="N9" i="4"/>
  <c r="M47" i="4"/>
  <c r="M46" i="4"/>
  <c r="M45" i="4"/>
  <c r="M44" i="4"/>
  <c r="M40" i="4"/>
  <c r="M39" i="4"/>
  <c r="M38" i="4"/>
  <c r="M37" i="4"/>
  <c r="M33" i="4"/>
  <c r="M32" i="4"/>
  <c r="M31" i="4"/>
  <c r="M30" i="4"/>
  <c r="M26" i="4"/>
  <c r="M25" i="4"/>
  <c r="M24" i="4"/>
  <c r="M23" i="4"/>
  <c r="M19" i="4"/>
  <c r="M18" i="4"/>
  <c r="M17" i="4"/>
  <c r="M16" i="4"/>
  <c r="M12" i="4"/>
  <c r="M11" i="4"/>
  <c r="M10" i="4"/>
  <c r="M9" i="4"/>
  <c r="E9" i="4" l="1"/>
  <c r="F9" i="4"/>
  <c r="G9" i="4"/>
  <c r="I9" i="4"/>
  <c r="J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6" i="4"/>
  <c r="F16" i="4"/>
  <c r="G16" i="4"/>
  <c r="H16" i="4"/>
  <c r="I16" i="4"/>
  <c r="J16" i="4"/>
  <c r="K16" i="4"/>
  <c r="L16" i="4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19" i="4"/>
  <c r="F19" i="4"/>
  <c r="G19" i="4"/>
  <c r="H19" i="4"/>
  <c r="I19" i="4"/>
  <c r="J19" i="4"/>
  <c r="K19" i="4"/>
  <c r="L19" i="4"/>
  <c r="L23" i="4"/>
  <c r="L24" i="4"/>
  <c r="E25" i="4"/>
  <c r="F25" i="4"/>
  <c r="G25" i="4"/>
  <c r="H25" i="4"/>
  <c r="I25" i="4"/>
  <c r="J25" i="4"/>
  <c r="K25" i="4"/>
  <c r="L25" i="4"/>
  <c r="E26" i="4"/>
  <c r="F26" i="4"/>
  <c r="G26" i="4"/>
  <c r="H26" i="4"/>
  <c r="I26" i="4"/>
  <c r="J26" i="4"/>
  <c r="K26" i="4"/>
  <c r="L26" i="4"/>
  <c r="L30" i="4"/>
  <c r="E31" i="4"/>
  <c r="F31" i="4"/>
  <c r="G31" i="4"/>
  <c r="H31" i="4"/>
  <c r="I31" i="4"/>
  <c r="J31" i="4"/>
  <c r="K31" i="4"/>
  <c r="L31" i="4"/>
  <c r="E32" i="4"/>
  <c r="F32" i="4"/>
  <c r="G32" i="4"/>
  <c r="H32" i="4"/>
  <c r="I32" i="4"/>
  <c r="J32" i="4"/>
  <c r="K32" i="4"/>
  <c r="L32" i="4"/>
  <c r="E33" i="4"/>
  <c r="F33" i="4"/>
  <c r="G33" i="4"/>
  <c r="H33" i="4"/>
  <c r="I33" i="4"/>
  <c r="J33" i="4"/>
  <c r="K33" i="4"/>
  <c r="L33" i="4"/>
  <c r="L37" i="4"/>
  <c r="L38" i="4"/>
  <c r="E39" i="4"/>
  <c r="F39" i="4"/>
  <c r="G39" i="4"/>
  <c r="H39" i="4"/>
  <c r="I39" i="4"/>
  <c r="J39" i="4"/>
  <c r="K39" i="4"/>
  <c r="L39" i="4"/>
  <c r="E40" i="4"/>
  <c r="F40" i="4"/>
  <c r="G40" i="4"/>
  <c r="H40" i="4"/>
  <c r="I40" i="4"/>
  <c r="J40" i="4"/>
  <c r="K40" i="4"/>
  <c r="L40" i="4"/>
  <c r="E44" i="4"/>
  <c r="F44" i="4"/>
  <c r="G44" i="4"/>
  <c r="H44" i="4"/>
  <c r="I44" i="4"/>
  <c r="J44" i="4"/>
  <c r="K44" i="4"/>
  <c r="L44" i="4"/>
  <c r="F45" i="4"/>
  <c r="G45" i="4"/>
  <c r="H45" i="4"/>
  <c r="I45" i="4"/>
  <c r="J45" i="4"/>
  <c r="K45" i="4"/>
  <c r="L45" i="4"/>
  <c r="E46" i="4"/>
  <c r="F46" i="4"/>
  <c r="G46" i="4"/>
  <c r="H46" i="4"/>
  <c r="I46" i="4"/>
  <c r="J46" i="4"/>
  <c r="K46" i="4"/>
  <c r="L46" i="4"/>
  <c r="E47" i="4"/>
  <c r="F47" i="4"/>
  <c r="G47" i="4"/>
  <c r="H47" i="4"/>
  <c r="I47" i="4"/>
  <c r="J47" i="4"/>
  <c r="K47" i="4"/>
  <c r="L47" i="4"/>
  <c r="F45" i="21" l="1"/>
  <c r="G45" i="21"/>
  <c r="H45" i="21"/>
  <c r="I45" i="21"/>
  <c r="J45" i="21"/>
  <c r="K45" i="21"/>
  <c r="L45" i="21"/>
  <c r="E45" i="21"/>
  <c r="F38" i="21"/>
  <c r="G38" i="21"/>
  <c r="H38" i="21"/>
  <c r="I38" i="21"/>
  <c r="J38" i="21"/>
  <c r="K38" i="21"/>
  <c r="L38" i="21"/>
  <c r="E38" i="21"/>
  <c r="F31" i="21"/>
  <c r="G31" i="21"/>
  <c r="H31" i="21"/>
  <c r="I31" i="21"/>
  <c r="J31" i="21"/>
  <c r="K31" i="21"/>
  <c r="L31" i="21"/>
  <c r="E31" i="21"/>
  <c r="F24" i="21"/>
  <c r="G24" i="21"/>
  <c r="H24" i="21"/>
  <c r="I24" i="21"/>
  <c r="J24" i="21"/>
  <c r="K24" i="21"/>
  <c r="L24" i="21"/>
  <c r="E24" i="21"/>
  <c r="F17" i="21"/>
  <c r="G17" i="21"/>
  <c r="H17" i="21"/>
  <c r="I17" i="21"/>
  <c r="J17" i="21"/>
  <c r="K17" i="21"/>
  <c r="L17" i="21"/>
  <c r="E17" i="21"/>
  <c r="F10" i="21"/>
  <c r="G10" i="21"/>
  <c r="H10" i="21"/>
  <c r="I10" i="21"/>
  <c r="J10" i="21"/>
  <c r="K10" i="21"/>
  <c r="L10" i="21"/>
  <c r="E10" i="21"/>
  <c r="F45" i="20"/>
  <c r="G45" i="20"/>
  <c r="H45" i="20"/>
  <c r="I45" i="20"/>
  <c r="J45" i="20"/>
  <c r="K45" i="20"/>
  <c r="L45" i="20"/>
  <c r="E45" i="20"/>
  <c r="F38" i="20"/>
  <c r="G38" i="20"/>
  <c r="H38" i="20"/>
  <c r="I38" i="20"/>
  <c r="J38" i="20"/>
  <c r="K38" i="20"/>
  <c r="L38" i="20"/>
  <c r="E38" i="20"/>
  <c r="F31" i="20"/>
  <c r="G31" i="20"/>
  <c r="H31" i="20"/>
  <c r="I31" i="20"/>
  <c r="J31" i="20"/>
  <c r="K31" i="20"/>
  <c r="L31" i="20"/>
  <c r="E31" i="20"/>
  <c r="F24" i="20"/>
  <c r="G24" i="20"/>
  <c r="H24" i="20"/>
  <c r="I24" i="20"/>
  <c r="J24" i="20"/>
  <c r="K24" i="20"/>
  <c r="L24" i="20"/>
  <c r="E24" i="20"/>
  <c r="F17" i="20"/>
  <c r="G17" i="20"/>
  <c r="H17" i="20"/>
  <c r="I17" i="20"/>
  <c r="J17" i="20"/>
  <c r="K17" i="20"/>
  <c r="L17" i="20"/>
  <c r="E17" i="20"/>
  <c r="F10" i="20"/>
  <c r="G10" i="20"/>
  <c r="H10" i="20"/>
  <c r="I10" i="20"/>
  <c r="J10" i="20"/>
  <c r="K10" i="20"/>
  <c r="L10" i="20"/>
  <c r="E10" i="20"/>
  <c r="F45" i="19"/>
  <c r="G45" i="19"/>
  <c r="H45" i="19"/>
  <c r="I45" i="19"/>
  <c r="J45" i="19"/>
  <c r="K45" i="19"/>
  <c r="L45" i="19"/>
  <c r="E45" i="19"/>
  <c r="F38" i="19"/>
  <c r="G38" i="19"/>
  <c r="H38" i="19"/>
  <c r="I38" i="19"/>
  <c r="J38" i="19"/>
  <c r="K38" i="19"/>
  <c r="L38" i="19"/>
  <c r="E38" i="19"/>
  <c r="F31" i="19"/>
  <c r="G31" i="19"/>
  <c r="H31" i="19"/>
  <c r="I31" i="19"/>
  <c r="J31" i="19"/>
  <c r="K31" i="19"/>
  <c r="L31" i="19"/>
  <c r="E31" i="19"/>
  <c r="F24" i="19"/>
  <c r="G24" i="19"/>
  <c r="H24" i="19"/>
  <c r="I24" i="19"/>
  <c r="J24" i="19"/>
  <c r="K24" i="19"/>
  <c r="L24" i="19"/>
  <c r="E24" i="19"/>
  <c r="F17" i="19"/>
  <c r="G17" i="19"/>
  <c r="H17" i="19"/>
  <c r="I17" i="19"/>
  <c r="J17" i="19"/>
  <c r="K17" i="19"/>
  <c r="L17" i="19"/>
  <c r="E17" i="19"/>
  <c r="F10" i="19"/>
  <c r="G10" i="19"/>
  <c r="H10" i="19"/>
  <c r="I10" i="19"/>
  <c r="J10" i="19"/>
  <c r="K10" i="19"/>
  <c r="L10" i="19"/>
  <c r="E10" i="19"/>
  <c r="F45" i="17"/>
  <c r="G45" i="17"/>
  <c r="H45" i="17"/>
  <c r="I45" i="17"/>
  <c r="J45" i="17"/>
  <c r="K45" i="17"/>
  <c r="L45" i="17"/>
  <c r="E45" i="17"/>
  <c r="F38" i="17"/>
  <c r="G38" i="17"/>
  <c r="H38" i="17"/>
  <c r="I38" i="17"/>
  <c r="J38" i="17"/>
  <c r="K38" i="17"/>
  <c r="L38" i="17"/>
  <c r="E38" i="17"/>
  <c r="F31" i="17"/>
  <c r="I31" i="17"/>
  <c r="J31" i="17"/>
  <c r="K31" i="17"/>
  <c r="L31" i="17"/>
  <c r="E31" i="17"/>
  <c r="F24" i="17"/>
  <c r="G24" i="17"/>
  <c r="H24" i="17"/>
  <c r="I24" i="17"/>
  <c r="J24" i="17"/>
  <c r="K24" i="17"/>
  <c r="L24" i="17"/>
  <c r="E24" i="17"/>
  <c r="F17" i="17"/>
  <c r="G17" i="17"/>
  <c r="H17" i="17"/>
  <c r="I17" i="17"/>
  <c r="J17" i="17"/>
  <c r="K17" i="17"/>
  <c r="L17" i="17"/>
  <c r="E17" i="17"/>
  <c r="F10" i="17"/>
  <c r="G10" i="17"/>
  <c r="H10" i="17"/>
  <c r="I10" i="17"/>
  <c r="J10" i="17"/>
  <c r="K10" i="17"/>
  <c r="L10" i="17"/>
  <c r="E10" i="17"/>
  <c r="F45" i="16"/>
  <c r="G45" i="16"/>
  <c r="H45" i="16"/>
  <c r="I45" i="16"/>
  <c r="J45" i="16"/>
  <c r="K45" i="16"/>
  <c r="L45" i="16"/>
  <c r="E45" i="16"/>
  <c r="F38" i="16"/>
  <c r="G38" i="16"/>
  <c r="H38" i="16"/>
  <c r="I38" i="16"/>
  <c r="J38" i="16"/>
  <c r="K38" i="16"/>
  <c r="L38" i="16"/>
  <c r="E38" i="16"/>
  <c r="F31" i="16"/>
  <c r="G31" i="16"/>
  <c r="H31" i="16"/>
  <c r="I31" i="16"/>
  <c r="J31" i="16"/>
  <c r="K31" i="16"/>
  <c r="L31" i="16"/>
  <c r="E31" i="16"/>
  <c r="F24" i="16"/>
  <c r="G24" i="16"/>
  <c r="H24" i="16"/>
  <c r="I24" i="16"/>
  <c r="J24" i="16"/>
  <c r="K24" i="16"/>
  <c r="L24" i="16"/>
  <c r="E24" i="16"/>
  <c r="F17" i="16"/>
  <c r="G17" i="16"/>
  <c r="H17" i="16"/>
  <c r="I17" i="16"/>
  <c r="J17" i="16"/>
  <c r="K17" i="16"/>
  <c r="L17" i="16"/>
  <c r="E17" i="16"/>
  <c r="F10" i="16"/>
  <c r="G10" i="16"/>
  <c r="H10" i="16"/>
  <c r="I10" i="16"/>
  <c r="J10" i="16"/>
  <c r="K10" i="16"/>
  <c r="L10" i="16"/>
  <c r="E10" i="16"/>
  <c r="F45" i="15"/>
  <c r="G45" i="15"/>
  <c r="H45" i="15"/>
  <c r="I45" i="15"/>
  <c r="J45" i="15"/>
  <c r="K45" i="15"/>
  <c r="L45" i="15"/>
  <c r="E45" i="15"/>
  <c r="F38" i="15"/>
  <c r="G38" i="15"/>
  <c r="H38" i="15"/>
  <c r="I38" i="15"/>
  <c r="J38" i="15"/>
  <c r="K38" i="15"/>
  <c r="L38" i="15"/>
  <c r="E38" i="15"/>
  <c r="F31" i="15"/>
  <c r="G31" i="15"/>
  <c r="H31" i="15"/>
  <c r="I31" i="15"/>
  <c r="J31" i="15"/>
  <c r="K31" i="15"/>
  <c r="L31" i="15"/>
  <c r="E31" i="15"/>
  <c r="F24" i="15"/>
  <c r="G24" i="15"/>
  <c r="H24" i="15"/>
  <c r="I24" i="15"/>
  <c r="J24" i="15"/>
  <c r="K24" i="15"/>
  <c r="L24" i="15"/>
  <c r="E24" i="15"/>
  <c r="F17" i="15"/>
  <c r="G17" i="15"/>
  <c r="H17" i="15"/>
  <c r="I17" i="15"/>
  <c r="J17" i="15"/>
  <c r="K17" i="15"/>
  <c r="L17" i="15"/>
  <c r="E17" i="15"/>
  <c r="F10" i="15"/>
  <c r="G10" i="15"/>
  <c r="H10" i="15"/>
  <c r="I10" i="15"/>
  <c r="J10" i="15"/>
  <c r="K10" i="15"/>
  <c r="L10" i="15"/>
  <c r="E10" i="15"/>
  <c r="F45" i="13"/>
  <c r="G45" i="13"/>
  <c r="H45" i="13"/>
  <c r="I45" i="13"/>
  <c r="J45" i="13"/>
  <c r="K45" i="13"/>
  <c r="L45" i="13"/>
  <c r="E45" i="13"/>
  <c r="F38" i="13"/>
  <c r="G38" i="13"/>
  <c r="H38" i="13"/>
  <c r="I38" i="13"/>
  <c r="J38" i="13"/>
  <c r="K38" i="13"/>
  <c r="L38" i="13"/>
  <c r="E38" i="13"/>
  <c r="F31" i="13"/>
  <c r="G31" i="13"/>
  <c r="H31" i="13"/>
  <c r="I31" i="13"/>
  <c r="J31" i="13"/>
  <c r="K31" i="13"/>
  <c r="L31" i="13"/>
  <c r="E31" i="13"/>
  <c r="F24" i="13"/>
  <c r="G24" i="13"/>
  <c r="H24" i="13"/>
  <c r="I24" i="13"/>
  <c r="J24" i="13"/>
  <c r="K24" i="13"/>
  <c r="L24" i="13"/>
  <c r="E24" i="13"/>
  <c r="F17" i="13"/>
  <c r="G17" i="13"/>
  <c r="H17" i="13"/>
  <c r="I17" i="13"/>
  <c r="J17" i="13"/>
  <c r="K17" i="13"/>
  <c r="L17" i="13"/>
  <c r="E17" i="13"/>
  <c r="F10" i="13"/>
  <c r="G10" i="13"/>
  <c r="H10" i="13"/>
  <c r="I10" i="13"/>
  <c r="J10" i="13"/>
  <c r="K10" i="13"/>
  <c r="L10" i="13"/>
  <c r="E10" i="13"/>
  <c r="E30" i="16"/>
  <c r="F30" i="16"/>
  <c r="D5" i="21"/>
  <c r="B45" i="21" l="1"/>
  <c r="B38" i="21"/>
  <c r="B31" i="21"/>
  <c r="B24" i="21"/>
  <c r="B17" i="21"/>
  <c r="B10" i="21"/>
  <c r="L44" i="21"/>
  <c r="K44" i="21"/>
  <c r="J44" i="21"/>
  <c r="I44" i="21"/>
  <c r="H44" i="21"/>
  <c r="G44" i="21"/>
  <c r="F44" i="21"/>
  <c r="E44" i="21"/>
  <c r="L37" i="21"/>
  <c r="K37" i="21"/>
  <c r="J37" i="21"/>
  <c r="I37" i="21"/>
  <c r="H37" i="21"/>
  <c r="G37" i="21"/>
  <c r="F37" i="21"/>
  <c r="E37" i="21"/>
  <c r="L30" i="21"/>
  <c r="K30" i="21"/>
  <c r="J30" i="21"/>
  <c r="I30" i="21"/>
  <c r="H30" i="21"/>
  <c r="G30" i="21"/>
  <c r="F30" i="21"/>
  <c r="E30" i="21"/>
  <c r="L23" i="21"/>
  <c r="K23" i="21"/>
  <c r="J23" i="21"/>
  <c r="I23" i="21"/>
  <c r="H23" i="21"/>
  <c r="G23" i="21"/>
  <c r="F23" i="21"/>
  <c r="E23" i="21"/>
  <c r="L16" i="21"/>
  <c r="K16" i="21"/>
  <c r="J16" i="21"/>
  <c r="I16" i="21"/>
  <c r="H16" i="21"/>
  <c r="G16" i="21"/>
  <c r="F16" i="21"/>
  <c r="E16" i="21"/>
  <c r="L9" i="21"/>
  <c r="K9" i="21"/>
  <c r="J9" i="21"/>
  <c r="I9" i="21"/>
  <c r="H9" i="21"/>
  <c r="G9" i="21"/>
  <c r="F9" i="21"/>
  <c r="E9" i="21"/>
  <c r="L6" i="21"/>
  <c r="L47" i="21" s="1"/>
  <c r="K6" i="21"/>
  <c r="K25" i="21" s="1"/>
  <c r="J6" i="21"/>
  <c r="J47" i="21" s="1"/>
  <c r="I6" i="21"/>
  <c r="I12" i="21" s="1"/>
  <c r="H6" i="21"/>
  <c r="H19" i="21" s="1"/>
  <c r="G6" i="21"/>
  <c r="G26" i="21" s="1"/>
  <c r="F6" i="21"/>
  <c r="F33" i="21" s="1"/>
  <c r="E6" i="21"/>
  <c r="E40" i="21" s="1"/>
  <c r="L4" i="21"/>
  <c r="K4" i="21"/>
  <c r="J4" i="21"/>
  <c r="I4" i="21"/>
  <c r="H4" i="21"/>
  <c r="G4" i="21"/>
  <c r="F4" i="21"/>
  <c r="E4" i="21"/>
  <c r="L3" i="21"/>
  <c r="K3" i="21"/>
  <c r="J3" i="21"/>
  <c r="I3" i="21"/>
  <c r="H3" i="21"/>
  <c r="G3" i="21"/>
  <c r="F3" i="21"/>
  <c r="E3" i="21"/>
  <c r="L2" i="21"/>
  <c r="K2" i="21"/>
  <c r="J2" i="21"/>
  <c r="I2" i="21"/>
  <c r="H2" i="21"/>
  <c r="G2" i="21"/>
  <c r="F2" i="21"/>
  <c r="E2" i="21"/>
  <c r="I46" i="21" l="1"/>
  <c r="J12" i="21"/>
  <c r="J18" i="21"/>
  <c r="J19" i="21"/>
  <c r="J25" i="21"/>
  <c r="J26" i="21"/>
  <c r="J32" i="21"/>
  <c r="J33" i="21"/>
  <c r="J39" i="21"/>
  <c r="J40" i="21"/>
  <c r="J11" i="21"/>
  <c r="I18" i="21"/>
  <c r="I19" i="21"/>
  <c r="I25" i="21"/>
  <c r="I26" i="21"/>
  <c r="I32" i="21"/>
  <c r="I33" i="21"/>
  <c r="I39" i="21"/>
  <c r="I40" i="21"/>
  <c r="F46" i="21"/>
  <c r="I47" i="21"/>
  <c r="H47" i="21"/>
  <c r="H32" i="21"/>
  <c r="H40" i="21"/>
  <c r="H25" i="21"/>
  <c r="H33" i="21"/>
  <c r="H26" i="21"/>
  <c r="H46" i="21"/>
  <c r="H39" i="21"/>
  <c r="E46" i="21"/>
  <c r="G32" i="21"/>
  <c r="G39" i="21"/>
  <c r="G33" i="21"/>
  <c r="G40" i="21"/>
  <c r="G46" i="21"/>
  <c r="G47" i="21"/>
  <c r="F40" i="21"/>
  <c r="F47" i="21"/>
  <c r="F39" i="21"/>
  <c r="E47" i="21"/>
  <c r="K12" i="21"/>
  <c r="L12" i="21"/>
  <c r="K18" i="21"/>
  <c r="F11" i="21"/>
  <c r="E19" i="21"/>
  <c r="K32" i="21"/>
  <c r="G11" i="21"/>
  <c r="G12" i="21"/>
  <c r="F18" i="21"/>
  <c r="F19" i="21"/>
  <c r="E25" i="21"/>
  <c r="E26" i="21"/>
  <c r="L32" i="21"/>
  <c r="L33" i="21"/>
  <c r="K39" i="21"/>
  <c r="K40" i="21"/>
  <c r="J46" i="21"/>
  <c r="K11" i="21"/>
  <c r="L18" i="21"/>
  <c r="K26" i="21"/>
  <c r="L25" i="21"/>
  <c r="K33" i="21"/>
  <c r="H11" i="21"/>
  <c r="H12" i="21"/>
  <c r="G18" i="21"/>
  <c r="G19" i="21"/>
  <c r="F25" i="21"/>
  <c r="F26" i="21"/>
  <c r="E32" i="21"/>
  <c r="E33" i="21"/>
  <c r="L39" i="21"/>
  <c r="L40" i="21"/>
  <c r="K46" i="21"/>
  <c r="K47" i="21"/>
  <c r="L11" i="21"/>
  <c r="K19" i="21"/>
  <c r="E11" i="21"/>
  <c r="E12" i="21"/>
  <c r="L19" i="21"/>
  <c r="F12" i="21"/>
  <c r="E18" i="21"/>
  <c r="L26" i="21"/>
  <c r="I11" i="21"/>
  <c r="H18" i="21"/>
  <c r="G25" i="21"/>
  <c r="F32" i="21"/>
  <c r="E39" i="21"/>
  <c r="L46" i="21"/>
  <c r="L44" i="20"/>
  <c r="K44" i="20"/>
  <c r="J44" i="20"/>
  <c r="I44" i="20"/>
  <c r="H44" i="20"/>
  <c r="G44" i="20"/>
  <c r="F44" i="20"/>
  <c r="E44" i="20"/>
  <c r="L37" i="20"/>
  <c r="K37" i="20"/>
  <c r="J37" i="20"/>
  <c r="I37" i="20"/>
  <c r="H37" i="20"/>
  <c r="G37" i="20"/>
  <c r="F37" i="20"/>
  <c r="E37" i="20"/>
  <c r="L30" i="20"/>
  <c r="K30" i="20"/>
  <c r="J30" i="20"/>
  <c r="I30" i="20"/>
  <c r="H30" i="20"/>
  <c r="G30" i="20"/>
  <c r="F30" i="20"/>
  <c r="E30" i="20"/>
  <c r="L23" i="20"/>
  <c r="K23" i="20"/>
  <c r="J23" i="20"/>
  <c r="I23" i="20"/>
  <c r="H23" i="20"/>
  <c r="G23" i="20"/>
  <c r="F23" i="20"/>
  <c r="E23" i="20"/>
  <c r="L16" i="20"/>
  <c r="K16" i="20"/>
  <c r="J16" i="20"/>
  <c r="I16" i="20"/>
  <c r="H16" i="20"/>
  <c r="G16" i="20"/>
  <c r="F16" i="20"/>
  <c r="E16" i="20"/>
  <c r="L9" i="20"/>
  <c r="K9" i="20"/>
  <c r="J9" i="20"/>
  <c r="I9" i="20"/>
  <c r="H9" i="20"/>
  <c r="G9" i="20"/>
  <c r="F9" i="20"/>
  <c r="E9" i="20"/>
  <c r="L6" i="20"/>
  <c r="L47" i="20" s="1"/>
  <c r="K6" i="20"/>
  <c r="K33" i="20" s="1"/>
  <c r="J6" i="20"/>
  <c r="J40" i="20" s="1"/>
  <c r="I6" i="20"/>
  <c r="I12" i="20" s="1"/>
  <c r="H6" i="20"/>
  <c r="H19" i="20" s="1"/>
  <c r="G6" i="20"/>
  <c r="G26" i="20" s="1"/>
  <c r="F6" i="20"/>
  <c r="F33" i="20" s="1"/>
  <c r="E6" i="20"/>
  <c r="E40" i="20" s="1"/>
  <c r="D5" i="20"/>
  <c r="B45" i="20" s="1"/>
  <c r="L4" i="20"/>
  <c r="K4" i="20"/>
  <c r="J4" i="20"/>
  <c r="I4" i="20"/>
  <c r="H4" i="20"/>
  <c r="G4" i="20"/>
  <c r="F4" i="20"/>
  <c r="E4" i="20"/>
  <c r="L3" i="20"/>
  <c r="K3" i="20"/>
  <c r="J3" i="20"/>
  <c r="I3" i="20"/>
  <c r="H3" i="20"/>
  <c r="G3" i="20"/>
  <c r="F3" i="20"/>
  <c r="E3" i="20"/>
  <c r="L2" i="20"/>
  <c r="K2" i="20"/>
  <c r="J2" i="20"/>
  <c r="I2" i="20"/>
  <c r="H2" i="20"/>
  <c r="G2" i="20"/>
  <c r="F2" i="20"/>
  <c r="E2" i="20"/>
  <c r="F18" i="20" l="1"/>
  <c r="J26" i="20"/>
  <c r="J33" i="20"/>
  <c r="J19" i="20"/>
  <c r="J32" i="20"/>
  <c r="H32" i="20"/>
  <c r="K18" i="20"/>
  <c r="K40" i="20"/>
  <c r="K46" i="20"/>
  <c r="K47" i="20"/>
  <c r="K11" i="20"/>
  <c r="I25" i="20"/>
  <c r="K25" i="20"/>
  <c r="K12" i="20"/>
  <c r="J18" i="20"/>
  <c r="F19" i="20"/>
  <c r="K19" i="20"/>
  <c r="J25" i="20"/>
  <c r="I26" i="20"/>
  <c r="K26" i="20"/>
  <c r="I32" i="20"/>
  <c r="I33" i="20"/>
  <c r="K39" i="20"/>
  <c r="J46" i="20"/>
  <c r="J47" i="20"/>
  <c r="B10" i="20"/>
  <c r="B24" i="20"/>
  <c r="G47" i="20"/>
  <c r="G39" i="20"/>
  <c r="G19" i="20"/>
  <c r="G11" i="20"/>
  <c r="H39" i="20"/>
  <c r="H40" i="20"/>
  <c r="H33" i="20"/>
  <c r="G12" i="20"/>
  <c r="G40" i="20"/>
  <c r="G46" i="20"/>
  <c r="G18" i="20"/>
  <c r="F46" i="20"/>
  <c r="F47" i="20"/>
  <c r="B17" i="20"/>
  <c r="B38" i="20"/>
  <c r="B31" i="20"/>
  <c r="L11" i="20"/>
  <c r="E26" i="20"/>
  <c r="L33" i="20"/>
  <c r="H12" i="20"/>
  <c r="F25" i="20"/>
  <c r="E32" i="20"/>
  <c r="J11" i="20"/>
  <c r="J12" i="20"/>
  <c r="I18" i="20"/>
  <c r="I19" i="20"/>
  <c r="H25" i="20"/>
  <c r="H26" i="20"/>
  <c r="G32" i="20"/>
  <c r="G33" i="20"/>
  <c r="F39" i="20"/>
  <c r="F40" i="20"/>
  <c r="E46" i="20"/>
  <c r="E47" i="20"/>
  <c r="E11" i="20"/>
  <c r="E12" i="20"/>
  <c r="L18" i="20"/>
  <c r="L19" i="20"/>
  <c r="I39" i="20"/>
  <c r="I40" i="20"/>
  <c r="H46" i="20"/>
  <c r="H47" i="20"/>
  <c r="F11" i="20"/>
  <c r="F12" i="20"/>
  <c r="E18" i="20"/>
  <c r="E19" i="20"/>
  <c r="L25" i="20"/>
  <c r="L26" i="20"/>
  <c r="K32" i="20"/>
  <c r="J39" i="20"/>
  <c r="I46" i="20"/>
  <c r="I47" i="20"/>
  <c r="L12" i="20"/>
  <c r="E25" i="20"/>
  <c r="L32" i="20"/>
  <c r="H11" i="20"/>
  <c r="F26" i="20"/>
  <c r="E33" i="20"/>
  <c r="L39" i="20"/>
  <c r="L40" i="20"/>
  <c r="I11" i="20"/>
  <c r="H18" i="20"/>
  <c r="G25" i="20"/>
  <c r="F32" i="20"/>
  <c r="E39" i="20"/>
  <c r="L46" i="20"/>
  <c r="L44" i="19"/>
  <c r="K44" i="19"/>
  <c r="J44" i="19"/>
  <c r="I44" i="19"/>
  <c r="H44" i="19"/>
  <c r="G44" i="19"/>
  <c r="F44" i="19"/>
  <c r="E44" i="19"/>
  <c r="L37" i="19"/>
  <c r="K37" i="19"/>
  <c r="J37" i="19"/>
  <c r="I37" i="19"/>
  <c r="H37" i="19"/>
  <c r="G37" i="19"/>
  <c r="F37" i="19"/>
  <c r="E37" i="19"/>
  <c r="L30" i="19"/>
  <c r="K30" i="19"/>
  <c r="J30" i="19"/>
  <c r="I30" i="19"/>
  <c r="H30" i="19"/>
  <c r="G30" i="19"/>
  <c r="F30" i="19"/>
  <c r="E30" i="19"/>
  <c r="L23" i="19"/>
  <c r="K23" i="19"/>
  <c r="J23" i="19"/>
  <c r="I23" i="19"/>
  <c r="H23" i="19"/>
  <c r="G23" i="19"/>
  <c r="F23" i="19"/>
  <c r="E23" i="19"/>
  <c r="L16" i="19"/>
  <c r="K16" i="19"/>
  <c r="J16" i="19"/>
  <c r="I16" i="19"/>
  <c r="H16" i="19"/>
  <c r="G16" i="19"/>
  <c r="F16" i="19"/>
  <c r="E16" i="19"/>
  <c r="L9" i="19"/>
  <c r="K9" i="19"/>
  <c r="J9" i="19"/>
  <c r="I9" i="19"/>
  <c r="H9" i="19"/>
  <c r="G9" i="19"/>
  <c r="F9" i="19"/>
  <c r="E9" i="19"/>
  <c r="L6" i="19"/>
  <c r="L47" i="19" s="1"/>
  <c r="K6" i="19"/>
  <c r="K40" i="19" s="1"/>
  <c r="J6" i="19"/>
  <c r="J46" i="19" s="1"/>
  <c r="I6" i="19"/>
  <c r="I12" i="19" s="1"/>
  <c r="H6" i="19"/>
  <c r="H19" i="19" s="1"/>
  <c r="G6" i="19"/>
  <c r="G26" i="19" s="1"/>
  <c r="F6" i="19"/>
  <c r="F33" i="19" s="1"/>
  <c r="E6" i="19"/>
  <c r="E40" i="19" s="1"/>
  <c r="D5" i="19"/>
  <c r="B24" i="19" s="1"/>
  <c r="L4" i="19"/>
  <c r="K4" i="19"/>
  <c r="J4" i="19"/>
  <c r="I4" i="19"/>
  <c r="H4" i="19"/>
  <c r="G4" i="19"/>
  <c r="F4" i="19"/>
  <c r="E4" i="19"/>
  <c r="L3" i="19"/>
  <c r="K3" i="19"/>
  <c r="J3" i="19"/>
  <c r="I3" i="19"/>
  <c r="H3" i="19"/>
  <c r="G3" i="19"/>
  <c r="F3" i="19"/>
  <c r="E3" i="19"/>
  <c r="L2" i="19"/>
  <c r="K2" i="19"/>
  <c r="J2" i="19"/>
  <c r="I2" i="19"/>
  <c r="H2" i="19"/>
  <c r="G2" i="19"/>
  <c r="F2" i="19"/>
  <c r="E2" i="19"/>
  <c r="J11" i="19" l="1"/>
  <c r="I18" i="19"/>
  <c r="I19" i="19"/>
  <c r="I25" i="19"/>
  <c r="I26" i="19"/>
  <c r="I32" i="19"/>
  <c r="I33" i="19"/>
  <c r="I39" i="19"/>
  <c r="I40" i="19"/>
  <c r="I46" i="19"/>
  <c r="H47" i="19"/>
  <c r="J47" i="19"/>
  <c r="J12" i="19"/>
  <c r="J18" i="19"/>
  <c r="J19" i="19"/>
  <c r="J25" i="19"/>
  <c r="J26" i="19"/>
  <c r="J32" i="19"/>
  <c r="J33" i="19"/>
  <c r="J39" i="19"/>
  <c r="J40" i="19"/>
  <c r="I47" i="19"/>
  <c r="B31" i="19"/>
  <c r="B38" i="19"/>
  <c r="H26" i="19"/>
  <c r="H46" i="19"/>
  <c r="H25" i="19"/>
  <c r="H33" i="19"/>
  <c r="G40" i="19"/>
  <c r="G46" i="19"/>
  <c r="G39" i="19"/>
  <c r="F39" i="19"/>
  <c r="F47" i="19"/>
  <c r="F46" i="19"/>
  <c r="E46" i="19"/>
  <c r="H40" i="19"/>
  <c r="H32" i="19"/>
  <c r="H39" i="19"/>
  <c r="G33" i="19"/>
  <c r="G32" i="19"/>
  <c r="G47" i="19"/>
  <c r="F40" i="19"/>
  <c r="E47" i="19"/>
  <c r="B45" i="19"/>
  <c r="B17" i="19"/>
  <c r="B10" i="19"/>
  <c r="K12" i="19"/>
  <c r="K18" i="19"/>
  <c r="E11" i="19"/>
  <c r="K26" i="19"/>
  <c r="E19" i="19"/>
  <c r="L26" i="19"/>
  <c r="K33" i="19"/>
  <c r="L11" i="19"/>
  <c r="K19" i="19"/>
  <c r="E12" i="19"/>
  <c r="L18" i="19"/>
  <c r="K25" i="19"/>
  <c r="G12" i="19"/>
  <c r="K11" i="19"/>
  <c r="L19" i="19"/>
  <c r="F12" i="19"/>
  <c r="E18" i="19"/>
  <c r="K32" i="19"/>
  <c r="G11" i="19"/>
  <c r="F19" i="19"/>
  <c r="E25" i="19"/>
  <c r="L32" i="19"/>
  <c r="K39" i="19"/>
  <c r="H12" i="19"/>
  <c r="G19" i="19"/>
  <c r="F26" i="19"/>
  <c r="E32" i="19"/>
  <c r="E33" i="19"/>
  <c r="L39" i="19"/>
  <c r="L40" i="19"/>
  <c r="K46" i="19"/>
  <c r="K47" i="19"/>
  <c r="L12" i="19"/>
  <c r="F11" i="19"/>
  <c r="L25" i="19"/>
  <c r="F18" i="19"/>
  <c r="E26" i="19"/>
  <c r="L33" i="19"/>
  <c r="H11" i="19"/>
  <c r="G18" i="19"/>
  <c r="F25" i="19"/>
  <c r="I11" i="19"/>
  <c r="H18" i="19"/>
  <c r="G25" i="19"/>
  <c r="F32" i="19"/>
  <c r="E39" i="19"/>
  <c r="L46" i="19"/>
  <c r="L4" i="17"/>
  <c r="K4" i="17"/>
  <c r="J4" i="17"/>
  <c r="I4" i="17"/>
  <c r="H4" i="17"/>
  <c r="G4" i="17"/>
  <c r="F4" i="17"/>
  <c r="E4" i="17"/>
  <c r="L3" i="17"/>
  <c r="K3" i="17"/>
  <c r="J3" i="17"/>
  <c r="I3" i="17"/>
  <c r="H3" i="17"/>
  <c r="G3" i="17"/>
  <c r="F3" i="17"/>
  <c r="E3" i="17"/>
  <c r="L2" i="17"/>
  <c r="K2" i="17"/>
  <c r="J2" i="17"/>
  <c r="I2" i="17"/>
  <c r="H2" i="17"/>
  <c r="G2" i="17"/>
  <c r="F2" i="17"/>
  <c r="E2" i="17"/>
  <c r="L4" i="16"/>
  <c r="K4" i="16"/>
  <c r="J4" i="16"/>
  <c r="I4" i="16"/>
  <c r="H4" i="16"/>
  <c r="G4" i="16"/>
  <c r="F4" i="16"/>
  <c r="E4" i="16"/>
  <c r="L3" i="16"/>
  <c r="K3" i="16"/>
  <c r="J3" i="16"/>
  <c r="I3" i="16"/>
  <c r="H3" i="16"/>
  <c r="G3" i="16"/>
  <c r="F3" i="16"/>
  <c r="E3" i="16"/>
  <c r="L2" i="16"/>
  <c r="L4" i="15"/>
  <c r="K4" i="15"/>
  <c r="J4" i="15"/>
  <c r="I4" i="15"/>
  <c r="H4" i="15"/>
  <c r="G4" i="15"/>
  <c r="F4" i="15"/>
  <c r="E4" i="15"/>
  <c r="L3" i="15"/>
  <c r="K3" i="15"/>
  <c r="J3" i="15"/>
  <c r="I3" i="15"/>
  <c r="H3" i="15"/>
  <c r="G3" i="15"/>
  <c r="F3" i="15"/>
  <c r="E3" i="15"/>
  <c r="L2" i="15"/>
  <c r="K2" i="15"/>
  <c r="J2" i="15"/>
  <c r="I2" i="15"/>
  <c r="H2" i="15"/>
  <c r="G2" i="15"/>
  <c r="F2" i="15"/>
  <c r="E2" i="15"/>
  <c r="L4" i="13"/>
  <c r="F3" i="13"/>
  <c r="G3" i="13"/>
  <c r="H3" i="13"/>
  <c r="I3" i="13"/>
  <c r="J3" i="13"/>
  <c r="K3" i="13"/>
  <c r="L3" i="13"/>
  <c r="E3" i="13"/>
  <c r="F2" i="13"/>
  <c r="G2" i="13"/>
  <c r="H2" i="13"/>
  <c r="I2" i="13"/>
  <c r="J2" i="13"/>
  <c r="K2" i="13"/>
  <c r="L2" i="13"/>
  <c r="E2" i="13"/>
  <c r="L44" i="17"/>
  <c r="K44" i="17"/>
  <c r="J44" i="17"/>
  <c r="I44" i="17"/>
  <c r="H44" i="17"/>
  <c r="G44" i="17"/>
  <c r="F44" i="17"/>
  <c r="E44" i="17"/>
  <c r="L37" i="17"/>
  <c r="K37" i="17"/>
  <c r="J37" i="17"/>
  <c r="E37" i="17"/>
  <c r="L30" i="17"/>
  <c r="K30" i="17"/>
  <c r="J30" i="17"/>
  <c r="I30" i="17"/>
  <c r="H30" i="17"/>
  <c r="G30" i="17"/>
  <c r="F30" i="17"/>
  <c r="E30" i="17"/>
  <c r="L23" i="17"/>
  <c r="K23" i="17"/>
  <c r="J23" i="17"/>
  <c r="I23" i="17"/>
  <c r="H23" i="17"/>
  <c r="G23" i="17"/>
  <c r="F23" i="17"/>
  <c r="E23" i="17"/>
  <c r="L16" i="17"/>
  <c r="K16" i="17"/>
  <c r="J16" i="17"/>
  <c r="I16" i="17"/>
  <c r="H16" i="17"/>
  <c r="G16" i="17"/>
  <c r="F16" i="17"/>
  <c r="E16" i="17"/>
  <c r="L9" i="17"/>
  <c r="K9" i="17"/>
  <c r="J9" i="17"/>
  <c r="I9" i="17"/>
  <c r="H9" i="17"/>
  <c r="G9" i="17"/>
  <c r="F9" i="17"/>
  <c r="E9" i="17"/>
  <c r="L6" i="17"/>
  <c r="L47" i="17" s="1"/>
  <c r="K6" i="17"/>
  <c r="K47" i="17" s="1"/>
  <c r="J6" i="17"/>
  <c r="J26" i="17" s="1"/>
  <c r="I6" i="17"/>
  <c r="I12" i="17" s="1"/>
  <c r="H6" i="17"/>
  <c r="H19" i="17" s="1"/>
  <c r="G6" i="17"/>
  <c r="G26" i="17" s="1"/>
  <c r="F6" i="17"/>
  <c r="F33" i="17" s="1"/>
  <c r="E6" i="17"/>
  <c r="E40" i="17" s="1"/>
  <c r="D5" i="17"/>
  <c r="J12" i="17" l="1"/>
  <c r="J18" i="17"/>
  <c r="I19" i="17"/>
  <c r="K19" i="17"/>
  <c r="K25" i="17"/>
  <c r="K26" i="17"/>
  <c r="J32" i="17"/>
  <c r="J33" i="17"/>
  <c r="J39" i="17"/>
  <c r="J40" i="17"/>
  <c r="J46" i="17"/>
  <c r="J47" i="17"/>
  <c r="J11" i="17"/>
  <c r="I18" i="17"/>
  <c r="K18" i="17"/>
  <c r="J19" i="17"/>
  <c r="J25" i="17"/>
  <c r="I32" i="17"/>
  <c r="I33" i="17"/>
  <c r="I39" i="17"/>
  <c r="I40" i="17"/>
  <c r="I46" i="17"/>
  <c r="I47" i="17"/>
  <c r="L19" i="17"/>
  <c r="L25" i="17"/>
  <c r="L12" i="17"/>
  <c r="L26" i="17"/>
  <c r="L11" i="17"/>
  <c r="H46" i="17"/>
  <c r="L18" i="17"/>
  <c r="G46" i="17"/>
  <c r="B31" i="17"/>
  <c r="B24" i="17"/>
  <c r="B17" i="17"/>
  <c r="B10" i="17"/>
  <c r="B45" i="17"/>
  <c r="H26" i="17"/>
  <c r="H39" i="17"/>
  <c r="H40" i="17"/>
  <c r="H47" i="17"/>
  <c r="H25" i="17"/>
  <c r="G47" i="17"/>
  <c r="E12" i="17"/>
  <c r="G32" i="17"/>
  <c r="G33" i="17"/>
  <c r="F39" i="17"/>
  <c r="F40" i="17"/>
  <c r="E46" i="17"/>
  <c r="E47" i="17"/>
  <c r="K11" i="17"/>
  <c r="K12" i="17"/>
  <c r="I25" i="17"/>
  <c r="I26" i="17"/>
  <c r="H32" i="17"/>
  <c r="H33" i="17"/>
  <c r="G39" i="17"/>
  <c r="G40" i="17"/>
  <c r="F46" i="17"/>
  <c r="F47" i="17"/>
  <c r="F18" i="17"/>
  <c r="F19" i="17"/>
  <c r="E26" i="17"/>
  <c r="L32" i="17"/>
  <c r="L33" i="17"/>
  <c r="K39" i="17"/>
  <c r="K40" i="17"/>
  <c r="H11" i="17"/>
  <c r="H12" i="17"/>
  <c r="G18" i="17"/>
  <c r="F25" i="17"/>
  <c r="F26" i="17"/>
  <c r="E32" i="17"/>
  <c r="E33" i="17"/>
  <c r="E11" i="17"/>
  <c r="F11" i="17"/>
  <c r="F12" i="17"/>
  <c r="E18" i="17"/>
  <c r="E19" i="17"/>
  <c r="K32" i="17"/>
  <c r="K33" i="17"/>
  <c r="G11" i="17"/>
  <c r="G12" i="17"/>
  <c r="E25" i="17"/>
  <c r="G19" i="17"/>
  <c r="L39" i="17"/>
  <c r="L40" i="17"/>
  <c r="K46" i="17"/>
  <c r="I11" i="17"/>
  <c r="H18" i="17"/>
  <c r="G25" i="17"/>
  <c r="F32" i="17"/>
  <c r="E39" i="17"/>
  <c r="L46" i="17"/>
  <c r="L44" i="16" l="1"/>
  <c r="K44" i="16"/>
  <c r="J44" i="16"/>
  <c r="I44" i="16"/>
  <c r="H44" i="16"/>
  <c r="G44" i="16"/>
  <c r="F44" i="16"/>
  <c r="E44" i="16"/>
  <c r="L37" i="16"/>
  <c r="K37" i="16"/>
  <c r="J37" i="16"/>
  <c r="I37" i="16"/>
  <c r="H37" i="16"/>
  <c r="G37" i="16"/>
  <c r="F37" i="16"/>
  <c r="E37" i="16"/>
  <c r="L30" i="16"/>
  <c r="K30" i="16"/>
  <c r="J30" i="16"/>
  <c r="I30" i="16"/>
  <c r="H30" i="16"/>
  <c r="G30" i="16"/>
  <c r="L23" i="16"/>
  <c r="K23" i="16"/>
  <c r="J23" i="16"/>
  <c r="I23" i="16"/>
  <c r="H23" i="16"/>
  <c r="G23" i="16"/>
  <c r="F23" i="16"/>
  <c r="E23" i="16"/>
  <c r="L16" i="16"/>
  <c r="K16" i="16"/>
  <c r="J16" i="16"/>
  <c r="I16" i="16"/>
  <c r="H16" i="16"/>
  <c r="G16" i="16"/>
  <c r="F16" i="16"/>
  <c r="E16" i="16"/>
  <c r="L9" i="16"/>
  <c r="K9" i="16"/>
  <c r="J9" i="16"/>
  <c r="I9" i="16"/>
  <c r="H9" i="16"/>
  <c r="G9" i="16"/>
  <c r="F9" i="16"/>
  <c r="E9" i="16"/>
  <c r="L6" i="16"/>
  <c r="L47" i="16" s="1"/>
  <c r="K6" i="16"/>
  <c r="K47" i="16" s="1"/>
  <c r="J6" i="16"/>
  <c r="J26" i="16" s="1"/>
  <c r="I6" i="16"/>
  <c r="I12" i="16" s="1"/>
  <c r="H6" i="16"/>
  <c r="H19" i="16" s="1"/>
  <c r="G6" i="16"/>
  <c r="G26" i="16" s="1"/>
  <c r="F6" i="16"/>
  <c r="F33" i="16" s="1"/>
  <c r="E6" i="16"/>
  <c r="E40" i="16" s="1"/>
  <c r="D5" i="16"/>
  <c r="B17" i="16" s="1"/>
  <c r="L44" i="15"/>
  <c r="K44" i="15"/>
  <c r="J44" i="15"/>
  <c r="I44" i="15"/>
  <c r="H44" i="15"/>
  <c r="G44" i="15"/>
  <c r="F44" i="15"/>
  <c r="E44" i="15"/>
  <c r="L37" i="15"/>
  <c r="K37" i="15"/>
  <c r="J37" i="15"/>
  <c r="I37" i="15"/>
  <c r="H37" i="15"/>
  <c r="G37" i="15"/>
  <c r="F37" i="15"/>
  <c r="E37" i="15"/>
  <c r="L30" i="15"/>
  <c r="K30" i="15"/>
  <c r="J30" i="15"/>
  <c r="I30" i="15"/>
  <c r="H30" i="15"/>
  <c r="G30" i="15"/>
  <c r="F30" i="15"/>
  <c r="E30" i="15"/>
  <c r="L23" i="15"/>
  <c r="K23" i="15"/>
  <c r="J23" i="15"/>
  <c r="I23" i="15"/>
  <c r="H23" i="15"/>
  <c r="G23" i="15"/>
  <c r="F23" i="15"/>
  <c r="E23" i="15"/>
  <c r="L16" i="15"/>
  <c r="K16" i="15"/>
  <c r="J16" i="15"/>
  <c r="I16" i="15"/>
  <c r="H16" i="15"/>
  <c r="G16" i="15"/>
  <c r="F16" i="15"/>
  <c r="E16" i="15"/>
  <c r="L9" i="15"/>
  <c r="L6" i="15"/>
  <c r="L47" i="15" s="1"/>
  <c r="K6" i="15"/>
  <c r="K47" i="15" s="1"/>
  <c r="J6" i="15"/>
  <c r="J47" i="15" s="1"/>
  <c r="I6" i="15"/>
  <c r="I12" i="15" s="1"/>
  <c r="H6" i="15"/>
  <c r="H19" i="15" s="1"/>
  <c r="G6" i="15"/>
  <c r="G26" i="15" s="1"/>
  <c r="F6" i="15"/>
  <c r="F33" i="15" s="1"/>
  <c r="E6" i="15"/>
  <c r="E40" i="15" s="1"/>
  <c r="D5" i="15"/>
  <c r="B45" i="15" s="1"/>
  <c r="D5" i="13"/>
  <c r="B45" i="13" s="1"/>
  <c r="F6" i="13"/>
  <c r="F40" i="13" s="1"/>
  <c r="G6" i="13"/>
  <c r="G33" i="13" s="1"/>
  <c r="H6" i="13"/>
  <c r="H19" i="13" s="1"/>
  <c r="I6" i="13"/>
  <c r="I47" i="13" s="1"/>
  <c r="J6" i="13"/>
  <c r="J47" i="13" s="1"/>
  <c r="K6" i="13"/>
  <c r="K47" i="13" s="1"/>
  <c r="L6" i="13"/>
  <c r="L47" i="13" s="1"/>
  <c r="E6" i="13"/>
  <c r="E47" i="13" s="1"/>
  <c r="G47" i="13"/>
  <c r="L44" i="13"/>
  <c r="K44" i="13"/>
  <c r="J44" i="13"/>
  <c r="I44" i="13"/>
  <c r="H44" i="13"/>
  <c r="G44" i="13"/>
  <c r="F44" i="13"/>
  <c r="E44" i="13"/>
  <c r="K40" i="13"/>
  <c r="L37" i="13"/>
  <c r="K37" i="13"/>
  <c r="J37" i="13"/>
  <c r="I37" i="13"/>
  <c r="H37" i="13"/>
  <c r="G37" i="13"/>
  <c r="F37" i="13"/>
  <c r="E37" i="13"/>
  <c r="K33" i="13"/>
  <c r="L30" i="13"/>
  <c r="K30" i="13"/>
  <c r="J30" i="13"/>
  <c r="I30" i="13"/>
  <c r="H30" i="13"/>
  <c r="G30" i="13"/>
  <c r="F30" i="13"/>
  <c r="E30" i="13"/>
  <c r="K26" i="13"/>
  <c r="L23" i="13"/>
  <c r="K23" i="13"/>
  <c r="J23" i="13"/>
  <c r="I23" i="13"/>
  <c r="H23" i="13"/>
  <c r="G23" i="13"/>
  <c r="F23" i="13"/>
  <c r="G19" i="13"/>
  <c r="L18" i="13"/>
  <c r="K18" i="13"/>
  <c r="F18" i="13"/>
  <c r="L16" i="13"/>
  <c r="K16" i="13"/>
  <c r="J16" i="13"/>
  <c r="I16" i="13"/>
  <c r="H16" i="13"/>
  <c r="G16" i="13"/>
  <c r="F16" i="13"/>
  <c r="E16" i="13"/>
  <c r="K12" i="13"/>
  <c r="F12" i="13"/>
  <c r="K11" i="13"/>
  <c r="L9" i="13"/>
  <c r="K9" i="13"/>
  <c r="J9" i="13"/>
  <c r="I9" i="13"/>
  <c r="H9" i="13"/>
  <c r="G9" i="13"/>
  <c r="F9" i="13"/>
  <c r="E9" i="13"/>
  <c r="K19" i="13" l="1"/>
  <c r="K25" i="13"/>
  <c r="K32" i="13"/>
  <c r="K39" i="13"/>
  <c r="K46" i="13"/>
  <c r="E12" i="13"/>
  <c r="E26" i="13"/>
  <c r="F11" i="13"/>
  <c r="F25" i="13"/>
  <c r="F39" i="13"/>
  <c r="L39" i="13"/>
  <c r="F46" i="13"/>
  <c r="H25" i="13"/>
  <c r="H32" i="13"/>
  <c r="H40" i="13"/>
  <c r="J11" i="15"/>
  <c r="I18" i="15"/>
  <c r="I19" i="15"/>
  <c r="I25" i="15"/>
  <c r="I26" i="15"/>
  <c r="I32" i="15"/>
  <c r="I33" i="15"/>
  <c r="I39" i="15"/>
  <c r="I40" i="15"/>
  <c r="J11" i="16"/>
  <c r="J18" i="16"/>
  <c r="J19" i="16"/>
  <c r="J32" i="16"/>
  <c r="J33" i="16"/>
  <c r="J39" i="16"/>
  <c r="J40" i="16"/>
  <c r="I46" i="16"/>
  <c r="I47" i="16"/>
  <c r="J12" i="15"/>
  <c r="J18" i="15"/>
  <c r="J19" i="15"/>
  <c r="J25" i="15"/>
  <c r="J26" i="15"/>
  <c r="J32" i="15"/>
  <c r="J33" i="15"/>
  <c r="J39" i="15"/>
  <c r="J40" i="15"/>
  <c r="F11" i="16"/>
  <c r="J12" i="16"/>
  <c r="F19" i="16"/>
  <c r="K25" i="16"/>
  <c r="K32" i="16"/>
  <c r="K33" i="16"/>
  <c r="K39" i="16"/>
  <c r="K40" i="16"/>
  <c r="J46" i="16"/>
  <c r="J47" i="16"/>
  <c r="B10" i="15"/>
  <c r="L11" i="13"/>
  <c r="L26" i="13"/>
  <c r="L19" i="13"/>
  <c r="L25" i="16"/>
  <c r="L33" i="13"/>
  <c r="L25" i="13"/>
  <c r="H47" i="13"/>
  <c r="H11" i="13"/>
  <c r="F47" i="13"/>
  <c r="F47" i="15"/>
  <c r="E32" i="16"/>
  <c r="E12" i="16"/>
  <c r="E25" i="13"/>
  <c r="E11" i="13"/>
  <c r="E18" i="13"/>
  <c r="L26" i="16"/>
  <c r="L46" i="13"/>
  <c r="L18" i="16"/>
  <c r="L32" i="16"/>
  <c r="L19" i="16"/>
  <c r="L33" i="16"/>
  <c r="L12" i="13"/>
  <c r="L32" i="13"/>
  <c r="L40" i="13"/>
  <c r="H33" i="13"/>
  <c r="H33" i="15"/>
  <c r="H26" i="13"/>
  <c r="H12" i="15"/>
  <c r="G11" i="13"/>
  <c r="G39" i="13"/>
  <c r="G32" i="13"/>
  <c r="F40" i="15"/>
  <c r="F33" i="13"/>
  <c r="F12" i="16"/>
  <c r="F46" i="15"/>
  <c r="F18" i="16"/>
  <c r="E40" i="13"/>
  <c r="E47" i="15"/>
  <c r="B24" i="16"/>
  <c r="B31" i="16"/>
  <c r="H26" i="15"/>
  <c r="H18" i="13"/>
  <c r="H39" i="15"/>
  <c r="H46" i="15"/>
  <c r="H32" i="15"/>
  <c r="H12" i="13"/>
  <c r="H47" i="15"/>
  <c r="H39" i="13"/>
  <c r="H46" i="13"/>
  <c r="H11" i="15"/>
  <c r="H25" i="15"/>
  <c r="H40" i="15"/>
  <c r="G40" i="15"/>
  <c r="G12" i="13"/>
  <c r="G25" i="13"/>
  <c r="G40" i="13"/>
  <c r="G46" i="15"/>
  <c r="G33" i="15"/>
  <c r="G47" i="15"/>
  <c r="G26" i="13"/>
  <c r="G46" i="13"/>
  <c r="G18" i="13"/>
  <c r="G32" i="15"/>
  <c r="G39" i="15"/>
  <c r="F26" i="13"/>
  <c r="F19" i="13"/>
  <c r="F39" i="15"/>
  <c r="F32" i="13"/>
  <c r="E11" i="16"/>
  <c r="E32" i="13"/>
  <c r="E46" i="13"/>
  <c r="E26" i="16"/>
  <c r="E19" i="16"/>
  <c r="E47" i="16"/>
  <c r="E18" i="16"/>
  <c r="E25" i="16"/>
  <c r="E39" i="13"/>
  <c r="E19" i="13"/>
  <c r="E33" i="13"/>
  <c r="E46" i="15"/>
  <c r="E33" i="16"/>
  <c r="E46" i="16"/>
  <c r="B24" i="15"/>
  <c r="B10" i="13"/>
  <c r="B45" i="16"/>
  <c r="B17" i="13"/>
  <c r="B38" i="15"/>
  <c r="B17" i="15"/>
  <c r="B38" i="16"/>
  <c r="B31" i="15"/>
  <c r="B24" i="13"/>
  <c r="B31" i="13"/>
  <c r="B10" i="16"/>
  <c r="B38" i="13"/>
  <c r="G11" i="16"/>
  <c r="G12" i="16"/>
  <c r="H11" i="16"/>
  <c r="H12" i="16"/>
  <c r="G18" i="16"/>
  <c r="G19" i="16"/>
  <c r="F25" i="16"/>
  <c r="F26" i="16"/>
  <c r="I18" i="16"/>
  <c r="I19" i="16"/>
  <c r="H25" i="16"/>
  <c r="H26" i="16"/>
  <c r="G32" i="16"/>
  <c r="G33" i="16"/>
  <c r="F39" i="16"/>
  <c r="F40" i="16"/>
  <c r="K11" i="16"/>
  <c r="K12" i="16"/>
  <c r="I25" i="16"/>
  <c r="I26" i="16"/>
  <c r="H32" i="16"/>
  <c r="H33" i="16"/>
  <c r="G39" i="16"/>
  <c r="G40" i="16"/>
  <c r="F46" i="16"/>
  <c r="F47" i="16"/>
  <c r="L11" i="16"/>
  <c r="L12" i="16"/>
  <c r="K18" i="16"/>
  <c r="K19" i="16"/>
  <c r="J25" i="16"/>
  <c r="I32" i="16"/>
  <c r="I33" i="16"/>
  <c r="H39" i="16"/>
  <c r="H40" i="16"/>
  <c r="G46" i="16"/>
  <c r="G47" i="16"/>
  <c r="K26" i="16"/>
  <c r="I39" i="16"/>
  <c r="I40" i="16"/>
  <c r="H46" i="16"/>
  <c r="H47" i="16"/>
  <c r="L39" i="16"/>
  <c r="L40" i="16"/>
  <c r="K46" i="16"/>
  <c r="I11" i="16"/>
  <c r="H18" i="16"/>
  <c r="G25" i="16"/>
  <c r="F32" i="16"/>
  <c r="E39" i="16"/>
  <c r="L46" i="16"/>
  <c r="K12" i="15"/>
  <c r="L11" i="15"/>
  <c r="K18" i="15"/>
  <c r="E12" i="15"/>
  <c r="L18" i="15"/>
  <c r="K26" i="15"/>
  <c r="F11" i="15"/>
  <c r="F12" i="15"/>
  <c r="E18" i="15"/>
  <c r="E19" i="15"/>
  <c r="L25" i="15"/>
  <c r="L26" i="15"/>
  <c r="K32" i="15"/>
  <c r="K33" i="15"/>
  <c r="I46" i="15"/>
  <c r="I47" i="15"/>
  <c r="G11" i="15"/>
  <c r="G12" i="15"/>
  <c r="F18" i="15"/>
  <c r="F19" i="15"/>
  <c r="E25" i="15"/>
  <c r="E26" i="15"/>
  <c r="L32" i="15"/>
  <c r="L33" i="15"/>
  <c r="K39" i="15"/>
  <c r="K40" i="15"/>
  <c r="J46" i="15"/>
  <c r="K11" i="15"/>
  <c r="L12" i="15"/>
  <c r="K19" i="15"/>
  <c r="L19" i="15"/>
  <c r="K25" i="15"/>
  <c r="G18" i="15"/>
  <c r="G19" i="15"/>
  <c r="F25" i="15"/>
  <c r="F26" i="15"/>
  <c r="E32" i="15"/>
  <c r="E33" i="15"/>
  <c r="L39" i="15"/>
  <c r="L40" i="15"/>
  <c r="K46" i="15"/>
  <c r="I11" i="15"/>
  <c r="H18" i="15"/>
  <c r="G25" i="15"/>
  <c r="F32" i="15"/>
  <c r="E39" i="15"/>
  <c r="L46" i="15"/>
  <c r="I11" i="13"/>
  <c r="I12" i="13"/>
  <c r="I18" i="13"/>
  <c r="I19" i="13"/>
  <c r="I25" i="13"/>
  <c r="I26" i="13"/>
  <c r="I32" i="13"/>
  <c r="I33" i="13"/>
  <c r="I39" i="13"/>
  <c r="I40" i="13"/>
  <c r="I46" i="13"/>
  <c r="J11" i="13"/>
  <c r="J12" i="13"/>
  <c r="J18" i="13"/>
  <c r="J19" i="13"/>
  <c r="J25" i="13"/>
  <c r="J26" i="13"/>
  <c r="J32" i="13"/>
  <c r="J33" i="13"/>
  <c r="J39" i="13"/>
  <c r="J40" i="13"/>
  <c r="J46" i="13"/>
  <c r="B45" i="4"/>
  <c r="B38" i="4"/>
  <c r="B31" i="4"/>
  <c r="B24" i="4"/>
  <c r="B17" i="4"/>
  <c r="B10" i="4"/>
</calcChain>
</file>

<file path=xl/sharedStrings.xml><?xml version="1.0" encoding="utf-8"?>
<sst xmlns="http://schemas.openxmlformats.org/spreadsheetml/2006/main" count="811" uniqueCount="116">
  <si>
    <t>Geslacht</t>
  </si>
  <si>
    <t>Reu</t>
  </si>
  <si>
    <t>Teef</t>
  </si>
  <si>
    <t>Naam</t>
  </si>
  <si>
    <t>+</t>
  </si>
  <si>
    <t>=</t>
  </si>
  <si>
    <t>%</t>
  </si>
  <si>
    <t>Geboortegewicht</t>
  </si>
  <si>
    <t>Week #01</t>
  </si>
  <si>
    <t>Pup nummer</t>
  </si>
  <si>
    <t>#01</t>
  </si>
  <si>
    <t>#02</t>
  </si>
  <si>
    <t>#03</t>
  </si>
  <si>
    <t>#04</t>
  </si>
  <si>
    <t>#05</t>
  </si>
  <si>
    <t>#06</t>
  </si>
  <si>
    <t>#07</t>
  </si>
  <si>
    <t>#08</t>
  </si>
  <si>
    <t>Kenmerk</t>
  </si>
  <si>
    <t>Gewicht 's ochtends</t>
  </si>
  <si>
    <t>Gewicht 's avonds</t>
  </si>
  <si>
    <t>Percentage aangekomen</t>
  </si>
  <si>
    <t>Toename vanaf geboorte</t>
  </si>
  <si>
    <t>Toename van de dag</t>
  </si>
  <si>
    <t>++</t>
  </si>
  <si>
    <t>Week #02</t>
  </si>
  <si>
    <t>+++</t>
  </si>
  <si>
    <t>Toename t.o.v. vorige dag</t>
  </si>
  <si>
    <t>Week #03</t>
  </si>
  <si>
    <t>Week #04</t>
  </si>
  <si>
    <t>Week #05</t>
  </si>
  <si>
    <t>Geboortedatum</t>
  </si>
  <si>
    <t>Na 1 dag</t>
  </si>
  <si>
    <t>Stamboom naam van de pup</t>
  </si>
  <si>
    <t>Kenmerken van de pup</t>
  </si>
  <si>
    <t>Reu of teef</t>
  </si>
  <si>
    <t>Datum van geboorte, de opvolgende dagen worden hiervan afgeleid</t>
  </si>
  <si>
    <t>Gewicht bij de geboorte, de ontwikkeling van het gewicht wordt hiermee vergeleken</t>
  </si>
  <si>
    <t>Invoergegevens die eenmalig ingevoerd worden</t>
  </si>
  <si>
    <t>Gewicht in de ochtend</t>
  </si>
  <si>
    <t>Dagelijkse invoer van het gewicht</t>
  </si>
  <si>
    <t>Verschil in gewicht tussen 's ochtends en 's middags</t>
  </si>
  <si>
    <t>Verschil tussen het resultaat van de dag en de vorige dag</t>
  </si>
  <si>
    <t>Toename ten opzichte van het geboorte gewicht</t>
  </si>
  <si>
    <t>Percentage aangekomen ten opzichte van het geboorte gewicht</t>
  </si>
  <si>
    <r>
      <t>Berekende resultaten (</t>
    </r>
    <r>
      <rPr>
        <b/>
        <u/>
        <sz val="11"/>
        <color theme="1"/>
        <rFont val="Calibri"/>
        <family val="2"/>
        <scheme val="minor"/>
      </rPr>
      <t>deze cellen niet wijzigingen</t>
    </r>
    <r>
      <rPr>
        <b/>
        <sz val="11"/>
        <color theme="1"/>
        <rFont val="Calibri"/>
        <family val="2"/>
        <scheme val="minor"/>
      </rPr>
      <t>)</t>
    </r>
  </si>
  <si>
    <t>Gewicht in de avond (Als 1 x maal dag gewogen wordt dan 2x dezelfde waarde invullen</t>
  </si>
  <si>
    <t>Kleur</t>
  </si>
  <si>
    <t>Na 7 dagen</t>
  </si>
  <si>
    <t>Na 8 dagen</t>
  </si>
  <si>
    <t>Na 9 dagen</t>
  </si>
  <si>
    <t>Na 10 dagen</t>
  </si>
  <si>
    <t>Na 11 dagen</t>
  </si>
  <si>
    <t>Na 12 dagen</t>
  </si>
  <si>
    <t>Na 2 dagen</t>
  </si>
  <si>
    <t>Na 3 dagen</t>
  </si>
  <si>
    <t>Na 4 dagen</t>
  </si>
  <si>
    <t>Na 5 dagen</t>
  </si>
  <si>
    <t>Na 6 dagen</t>
  </si>
  <si>
    <t>Na 13 dagen</t>
  </si>
  <si>
    <t>Na 14 dagen</t>
  </si>
  <si>
    <t>Na 15 dagen</t>
  </si>
  <si>
    <t>Na16 dagen</t>
  </si>
  <si>
    <t>Na 17 dagen</t>
  </si>
  <si>
    <t>Na 18 dagen</t>
  </si>
  <si>
    <t>Na 19 dagen</t>
  </si>
  <si>
    <t>Na 20 dagen</t>
  </si>
  <si>
    <t>Na 21 dagen</t>
  </si>
  <si>
    <t>Na 22 dagen</t>
  </si>
  <si>
    <t>Na 23 dagen</t>
  </si>
  <si>
    <t>Na 24 dagen</t>
  </si>
  <si>
    <t>Maak keuze</t>
  </si>
  <si>
    <t>Na 25 dagen</t>
  </si>
  <si>
    <t>Na 26 dagen</t>
  </si>
  <si>
    <t>Na 27 dagen</t>
  </si>
  <si>
    <t>Na 28 dagen</t>
  </si>
  <si>
    <t>Na 29 dagen</t>
  </si>
  <si>
    <t>Na 30 dagen</t>
  </si>
  <si>
    <t>Week #06</t>
  </si>
  <si>
    <t>Na 31 dagen</t>
  </si>
  <si>
    <t>Na 32 dagen</t>
  </si>
  <si>
    <t>Na 33 dagen</t>
  </si>
  <si>
    <t>Na 34 dagen</t>
  </si>
  <si>
    <t>Na 35 dagen</t>
  </si>
  <si>
    <t>Na 36 dagen</t>
  </si>
  <si>
    <t>Week #07</t>
  </si>
  <si>
    <t>Na 37 dagen</t>
  </si>
  <si>
    <t>Na 38 dagen</t>
  </si>
  <si>
    <t>Na 39 dagen</t>
  </si>
  <si>
    <t>Na 40 dagen</t>
  </si>
  <si>
    <t>Na 41 dagen</t>
  </si>
  <si>
    <t>Na 42 dagen</t>
  </si>
  <si>
    <t>Week #08</t>
  </si>
  <si>
    <t>Na 43 dagen</t>
  </si>
  <si>
    <t>Na 44 dagen</t>
  </si>
  <si>
    <t>Na 45 dagen</t>
  </si>
  <si>
    <t>Na 46 dagen</t>
  </si>
  <si>
    <t>Na 47 dagen</t>
  </si>
  <si>
    <t>Na 48 dagen</t>
  </si>
  <si>
    <t>wormkuur Banminth en nageltjes geknipt</t>
  </si>
  <si>
    <t>wormkuur Maxime Milbemax</t>
  </si>
  <si>
    <t>oranje</t>
  </si>
  <si>
    <t>rose</t>
  </si>
  <si>
    <t>bruin</t>
  </si>
  <si>
    <t>rood</t>
  </si>
  <si>
    <t>geel</t>
  </si>
  <si>
    <t>groen</t>
  </si>
  <si>
    <t>blauw</t>
  </si>
  <si>
    <t>wormkuur pups en moeder.</t>
  </si>
  <si>
    <t>maandag 01 oktober</t>
  </si>
  <si>
    <t>Wormkuur moeder en pups</t>
  </si>
  <si>
    <t>#09</t>
  </si>
  <si>
    <t>#10</t>
  </si>
  <si>
    <t>#11</t>
  </si>
  <si>
    <t>#12</t>
  </si>
  <si>
    <t>#013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</si>
</sst>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ddd\ d\ mmmm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3" borderId="1" xfId="0" applyFill="1" applyBorder="1"/>
    <xf numFmtId="0" fontId="2" fillId="3" borderId="1" xfId="0" applyFont="1" applyFill="1" applyBorder="1"/>
    <xf numFmtId="10" fontId="2" fillId="3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7" borderId="1" xfId="0" quotePrefix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/>
    <xf numFmtId="0" fontId="3" fillId="8" borderId="1" xfId="0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quotePrefix="1"/>
    <xf numFmtId="0" fontId="1" fillId="9" borderId="1" xfId="0" applyFont="1" applyFill="1" applyBorder="1"/>
    <xf numFmtId="0" fontId="0" fillId="3" borderId="1" xfId="0" applyFont="1" applyFill="1" applyBorder="1"/>
    <xf numFmtId="0" fontId="1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14" fontId="3" fillId="9" borderId="2" xfId="0" applyNumberFormat="1" applyFont="1" applyFill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right" vertical="center"/>
    </xf>
    <xf numFmtId="14" fontId="3" fillId="9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6" borderId="1" xfId="0" applyFill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G24" sqref="G24"/>
    </sheetView>
  </sheetViews>
  <sheetFormatPr defaultRowHeight="15" x14ac:dyDescent="0.25"/>
  <cols>
    <col min="5" max="5" width="12" customWidth="1"/>
    <col min="6" max="6" width="2.7109375" customWidth="1"/>
    <col min="7" max="7" width="77.140625" customWidth="1"/>
  </cols>
  <sheetData>
    <row r="1" spans="1:7" x14ac:dyDescent="0.25">
      <c r="A1" s="34" t="s">
        <v>38</v>
      </c>
      <c r="B1" s="34"/>
      <c r="C1" s="34"/>
      <c r="D1" s="34"/>
      <c r="E1" s="34"/>
    </row>
    <row r="2" spans="1:7" x14ac:dyDescent="0.25">
      <c r="A2" s="36" t="s">
        <v>3</v>
      </c>
      <c r="B2" s="36"/>
      <c r="C2" s="36"/>
      <c r="D2" s="36"/>
      <c r="E2" s="18" t="s">
        <v>3</v>
      </c>
      <c r="G2" t="s">
        <v>33</v>
      </c>
    </row>
    <row r="3" spans="1:7" x14ac:dyDescent="0.25">
      <c r="A3" s="37" t="s">
        <v>18</v>
      </c>
      <c r="B3" s="38"/>
      <c r="C3" s="38"/>
      <c r="D3" s="39"/>
      <c r="E3" s="19" t="s">
        <v>47</v>
      </c>
      <c r="G3" t="s">
        <v>34</v>
      </c>
    </row>
    <row r="4" spans="1:7" x14ac:dyDescent="0.25">
      <c r="A4" s="36" t="s">
        <v>0</v>
      </c>
      <c r="B4" s="36"/>
      <c r="C4" s="36"/>
      <c r="D4" s="36"/>
      <c r="E4" s="20" t="s">
        <v>1</v>
      </c>
      <c r="G4" t="s">
        <v>35</v>
      </c>
    </row>
    <row r="5" spans="1:7" x14ac:dyDescent="0.25">
      <c r="A5" s="37" t="s">
        <v>31</v>
      </c>
      <c r="B5" s="38"/>
      <c r="C5" s="38"/>
      <c r="D5" s="21">
        <v>42736</v>
      </c>
      <c r="E5" s="20"/>
      <c r="G5" t="s">
        <v>36</v>
      </c>
    </row>
    <row r="6" spans="1:7" x14ac:dyDescent="0.25">
      <c r="A6" s="30" t="s">
        <v>7</v>
      </c>
      <c r="B6" s="31"/>
      <c r="C6" s="31"/>
      <c r="D6" s="32"/>
      <c r="E6" s="16">
        <v>0</v>
      </c>
      <c r="G6" t="s">
        <v>37</v>
      </c>
    </row>
    <row r="7" spans="1:7" x14ac:dyDescent="0.25">
      <c r="A7" s="35"/>
      <c r="B7" s="35"/>
      <c r="C7" s="35"/>
      <c r="D7" s="35"/>
      <c r="E7" s="35"/>
    </row>
    <row r="8" spans="1:7" x14ac:dyDescent="0.25">
      <c r="A8" s="34" t="s">
        <v>40</v>
      </c>
      <c r="B8" s="34"/>
      <c r="C8" s="34"/>
      <c r="D8" s="34"/>
      <c r="E8" s="34"/>
    </row>
    <row r="9" spans="1:7" x14ac:dyDescent="0.25">
      <c r="A9" s="33" t="s">
        <v>19</v>
      </c>
      <c r="B9" s="33"/>
      <c r="C9" s="33"/>
      <c r="D9" s="5" t="s">
        <v>5</v>
      </c>
      <c r="E9" s="8">
        <v>0</v>
      </c>
      <c r="G9" t="s">
        <v>39</v>
      </c>
    </row>
    <row r="10" spans="1:7" x14ac:dyDescent="0.25">
      <c r="A10" s="33" t="s">
        <v>20</v>
      </c>
      <c r="B10" s="33"/>
      <c r="C10" s="33"/>
      <c r="D10" s="5" t="s">
        <v>5</v>
      </c>
      <c r="E10" s="8">
        <v>0</v>
      </c>
      <c r="G10" t="s">
        <v>46</v>
      </c>
    </row>
    <row r="11" spans="1:7" x14ac:dyDescent="0.25">
      <c r="A11" s="35"/>
      <c r="B11" s="35"/>
      <c r="C11" s="35"/>
      <c r="D11" s="35"/>
      <c r="E11" s="35"/>
    </row>
    <row r="12" spans="1:7" x14ac:dyDescent="0.25">
      <c r="A12" s="34" t="s">
        <v>45</v>
      </c>
      <c r="B12" s="34"/>
      <c r="C12" s="34"/>
      <c r="D12" s="34"/>
      <c r="E12" s="34"/>
    </row>
    <row r="13" spans="1:7" x14ac:dyDescent="0.25">
      <c r="A13" s="33" t="s">
        <v>23</v>
      </c>
      <c r="B13" s="33"/>
      <c r="C13" s="33"/>
      <c r="D13" s="5" t="s">
        <v>4</v>
      </c>
      <c r="E13" s="17">
        <v>0</v>
      </c>
      <c r="G13" t="s">
        <v>41</v>
      </c>
    </row>
    <row r="14" spans="1:7" x14ac:dyDescent="0.25">
      <c r="A14" s="33" t="s">
        <v>27</v>
      </c>
      <c r="B14" s="33"/>
      <c r="C14" s="33"/>
      <c r="D14" s="5" t="s">
        <v>24</v>
      </c>
      <c r="E14" s="17">
        <v>0</v>
      </c>
      <c r="G14" t="s">
        <v>42</v>
      </c>
    </row>
    <row r="15" spans="1:7" x14ac:dyDescent="0.25">
      <c r="A15" s="33" t="s">
        <v>22</v>
      </c>
      <c r="B15" s="33"/>
      <c r="C15" s="33"/>
      <c r="D15" s="5" t="s">
        <v>26</v>
      </c>
      <c r="E15" s="2">
        <v>0</v>
      </c>
      <c r="G15" t="s">
        <v>43</v>
      </c>
    </row>
    <row r="16" spans="1:7" x14ac:dyDescent="0.25">
      <c r="A16" s="33" t="s">
        <v>21</v>
      </c>
      <c r="B16" s="33"/>
      <c r="C16" s="33"/>
      <c r="D16" s="6" t="s">
        <v>6</v>
      </c>
      <c r="E16" s="3">
        <v>0</v>
      </c>
      <c r="G16" t="s">
        <v>44</v>
      </c>
    </row>
  </sheetData>
  <mergeCells count="16">
    <mergeCell ref="A1:E1"/>
    <mergeCell ref="A2:D2"/>
    <mergeCell ref="A3:D3"/>
    <mergeCell ref="A4:D4"/>
    <mergeCell ref="A5:C5"/>
    <mergeCell ref="A6:D6"/>
    <mergeCell ref="A16:C16"/>
    <mergeCell ref="A12:E12"/>
    <mergeCell ref="A7:E7"/>
    <mergeCell ref="A11:E11"/>
    <mergeCell ref="A9:C9"/>
    <mergeCell ref="A10:C10"/>
    <mergeCell ref="A8:E8"/>
    <mergeCell ref="A13:C13"/>
    <mergeCell ref="A14:C14"/>
    <mergeCell ref="A15:C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B11" sqref="B11"/>
    </sheetView>
  </sheetViews>
  <sheetFormatPr defaultRowHeight="15" x14ac:dyDescent="0.25"/>
  <cols>
    <col min="1" max="1" width="11.42578125" bestFit="1" customWidth="1"/>
  </cols>
  <sheetData>
    <row r="1" spans="1:1" x14ac:dyDescent="0.25">
      <c r="A1" t="s">
        <v>2</v>
      </c>
    </row>
    <row r="2" spans="1:1" x14ac:dyDescent="0.25">
      <c r="A2" t="s">
        <v>1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3E04-0052-4ED5-A84F-7D9D48C883F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8"/>
  <sheetViews>
    <sheetView topLeftCell="C1" zoomScaleNormal="100" workbookViewId="0">
      <selection activeCell="R1" sqref="R1:R1048576"/>
    </sheetView>
  </sheetViews>
  <sheetFormatPr defaultRowHeight="15" x14ac:dyDescent="0.25"/>
  <cols>
    <col min="1" max="1" width="3.7109375" bestFit="1" customWidth="1"/>
    <col min="2" max="2" width="22.7109375" customWidth="1"/>
    <col min="3" max="3" width="24.28515625" bestFit="1" customWidth="1"/>
    <col min="4" max="4" width="11.28515625" customWidth="1"/>
    <col min="5" max="17" width="10.7109375" customWidth="1"/>
  </cols>
  <sheetData>
    <row r="1" spans="1:17" x14ac:dyDescent="0.25">
      <c r="A1" s="49" t="s">
        <v>9</v>
      </c>
      <c r="B1" s="49"/>
      <c r="C1" s="49"/>
      <c r="D1" s="49"/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111</v>
      </c>
      <c r="N1" s="4" t="s">
        <v>112</v>
      </c>
      <c r="O1" s="4" t="s">
        <v>113</v>
      </c>
      <c r="P1" s="4" t="s">
        <v>114</v>
      </c>
      <c r="Q1" s="4" t="s">
        <v>115</v>
      </c>
    </row>
    <row r="2" spans="1:17" x14ac:dyDescent="0.25">
      <c r="A2" s="36" t="s">
        <v>3</v>
      </c>
      <c r="B2" s="36"/>
      <c r="C2" s="36"/>
      <c r="D2" s="36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37" t="s">
        <v>18</v>
      </c>
      <c r="B3" s="38"/>
      <c r="C3" s="38"/>
      <c r="D3" s="39"/>
      <c r="E3" s="19"/>
      <c r="F3" s="19"/>
      <c r="G3" s="19"/>
      <c r="H3" s="19"/>
      <c r="I3" s="29"/>
      <c r="J3" s="29"/>
      <c r="K3" s="29"/>
      <c r="L3" s="20"/>
      <c r="M3" s="20"/>
      <c r="N3" s="20"/>
      <c r="O3" s="20"/>
      <c r="P3" s="20"/>
      <c r="Q3" s="20"/>
    </row>
    <row r="4" spans="1:17" x14ac:dyDescent="0.25">
      <c r="A4" s="36" t="s">
        <v>0</v>
      </c>
      <c r="B4" s="36"/>
      <c r="C4" s="36"/>
      <c r="D4" s="36"/>
      <c r="E4" s="20" t="s">
        <v>71</v>
      </c>
      <c r="F4" s="20" t="s">
        <v>71</v>
      </c>
      <c r="G4" s="20" t="s">
        <v>71</v>
      </c>
      <c r="H4" s="20" t="s">
        <v>71</v>
      </c>
      <c r="I4" s="20" t="s">
        <v>71</v>
      </c>
      <c r="J4" s="20" t="s">
        <v>71</v>
      </c>
      <c r="K4" s="20" t="s">
        <v>71</v>
      </c>
      <c r="L4" s="20" t="s">
        <v>71</v>
      </c>
      <c r="M4" s="20" t="s">
        <v>71</v>
      </c>
      <c r="N4" s="20" t="s">
        <v>71</v>
      </c>
      <c r="O4" s="20" t="s">
        <v>71</v>
      </c>
      <c r="P4" s="20" t="s">
        <v>71</v>
      </c>
      <c r="Q4" s="20" t="s">
        <v>71</v>
      </c>
    </row>
    <row r="5" spans="1:17" x14ac:dyDescent="0.25">
      <c r="A5" s="37" t="s">
        <v>31</v>
      </c>
      <c r="B5" s="38"/>
      <c r="C5" s="38"/>
      <c r="D5" s="24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15" customHeight="1" x14ac:dyDescent="0.25">
      <c r="A6" s="30" t="s">
        <v>7</v>
      </c>
      <c r="B6" s="31"/>
      <c r="C6" s="31"/>
      <c r="D6" s="32"/>
      <c r="E6" s="16"/>
      <c r="F6" s="16"/>
      <c r="G6" s="16"/>
      <c r="H6" s="16"/>
      <c r="I6" s="16"/>
      <c r="J6" s="16"/>
      <c r="K6" s="16"/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</row>
    <row r="7" spans="1:17" x14ac:dyDescent="0.25">
      <c r="A7" s="43" t="s">
        <v>8</v>
      </c>
      <c r="B7" s="46" t="s">
        <v>32</v>
      </c>
      <c r="C7" s="7" t="s">
        <v>19</v>
      </c>
      <c r="D7" s="5" t="s">
        <v>5</v>
      </c>
      <c r="E7" s="8"/>
      <c r="F7" s="8"/>
      <c r="G7" s="8"/>
      <c r="H7" s="8"/>
      <c r="I7" s="8"/>
      <c r="J7" s="8"/>
      <c r="K7" s="8"/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</row>
    <row r="8" spans="1:17" x14ac:dyDescent="0.25">
      <c r="A8" s="44"/>
      <c r="B8" s="47"/>
      <c r="C8" s="7" t="s">
        <v>20</v>
      </c>
      <c r="D8" s="5" t="s">
        <v>5</v>
      </c>
      <c r="E8" s="8"/>
      <c r="F8" s="8"/>
      <c r="G8" s="8"/>
      <c r="H8" s="8"/>
      <c r="I8" s="8"/>
      <c r="J8" s="8"/>
      <c r="K8" s="8"/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</row>
    <row r="9" spans="1:17" x14ac:dyDescent="0.25">
      <c r="A9" s="44"/>
      <c r="B9" s="48"/>
      <c r="C9" s="7" t="s">
        <v>23</v>
      </c>
      <c r="D9" s="5" t="s">
        <v>4</v>
      </c>
      <c r="E9" s="17">
        <f>SUM(E8-E7)</f>
        <v>0</v>
      </c>
      <c r="F9" s="17">
        <f t="shared" ref="F9:G9" si="0">SUM(F8-F7)</f>
        <v>0</v>
      </c>
      <c r="G9" s="17">
        <f t="shared" si="0"/>
        <v>0</v>
      </c>
      <c r="H9" s="17">
        <v>0</v>
      </c>
      <c r="I9" s="17">
        <f t="shared" ref="I9" si="1">SUM(I8-I7)</f>
        <v>0</v>
      </c>
      <c r="J9" s="17">
        <f t="shared" ref="J9:L9" si="2">SUM(J8-J7)</f>
        <v>0</v>
      </c>
      <c r="K9" s="17"/>
      <c r="L9" s="17">
        <f t="shared" si="2"/>
        <v>0</v>
      </c>
      <c r="M9" s="17">
        <f t="shared" ref="M9:Q9" si="3">SUM(M8-M7)</f>
        <v>0</v>
      </c>
      <c r="N9" s="17">
        <f t="shared" si="3"/>
        <v>0</v>
      </c>
      <c r="O9" s="17">
        <f t="shared" si="3"/>
        <v>0</v>
      </c>
      <c r="P9" s="17">
        <f t="shared" si="3"/>
        <v>0</v>
      </c>
      <c r="Q9" s="17">
        <f t="shared" si="3"/>
        <v>0</v>
      </c>
    </row>
    <row r="10" spans="1:17" x14ac:dyDescent="0.25">
      <c r="A10" s="44"/>
      <c r="B10" s="40">
        <f>SUM(D5+1)</f>
        <v>1</v>
      </c>
      <c r="C10" s="7" t="s">
        <v>27</v>
      </c>
      <c r="D10" s="5" t="s">
        <v>24</v>
      </c>
      <c r="E10" s="17">
        <f t="shared" ref="E10:K10" si="4">IF(SUM(E8-E6)&lt;-50,0,(SUM(E8-E6)))</f>
        <v>0</v>
      </c>
      <c r="F10" s="17">
        <f t="shared" si="4"/>
        <v>0</v>
      </c>
      <c r="G10" s="17">
        <f t="shared" si="4"/>
        <v>0</v>
      </c>
      <c r="H10" s="17">
        <f t="shared" si="4"/>
        <v>0</v>
      </c>
      <c r="I10" s="17">
        <f t="shared" si="4"/>
        <v>0</v>
      </c>
      <c r="J10" s="17">
        <f t="shared" si="4"/>
        <v>0</v>
      </c>
      <c r="K10" s="17">
        <f t="shared" si="4"/>
        <v>0</v>
      </c>
      <c r="L10" s="17">
        <f t="shared" ref="L10:Q10" si="5">IF(SUM(L8-L6)&lt;-50,0,(SUM(L8-L6)))</f>
        <v>0</v>
      </c>
      <c r="M10" s="17">
        <f t="shared" si="5"/>
        <v>0</v>
      </c>
      <c r="N10" s="17">
        <f t="shared" si="5"/>
        <v>0</v>
      </c>
      <c r="O10" s="17">
        <f t="shared" si="5"/>
        <v>0</v>
      </c>
      <c r="P10" s="17">
        <f t="shared" si="5"/>
        <v>0</v>
      </c>
      <c r="Q10" s="17">
        <f t="shared" si="5"/>
        <v>0</v>
      </c>
    </row>
    <row r="11" spans="1:17" x14ac:dyDescent="0.25">
      <c r="A11" s="44"/>
      <c r="B11" s="41"/>
      <c r="C11" s="7" t="s">
        <v>22</v>
      </c>
      <c r="D11" s="5" t="s">
        <v>26</v>
      </c>
      <c r="E11" s="2">
        <f>IF(SUM(E8-E7) + (E7-E6)&lt;0,0,SUM(E8-E7) + (E7-E6))</f>
        <v>0</v>
      </c>
      <c r="F11" s="2">
        <f t="shared" ref="F11:H11" si="6">IF(SUM(F8-F7) + (F7-F6)&lt;0,0,SUM(F8-F7) + (F7-F6))</f>
        <v>0</v>
      </c>
      <c r="G11" s="2">
        <f t="shared" si="6"/>
        <v>0</v>
      </c>
      <c r="H11" s="2">
        <f t="shared" si="6"/>
        <v>0</v>
      </c>
      <c r="I11" s="2">
        <f t="shared" ref="I11" si="7">IF(SUM(I8-I7) + (I7-I6)&lt;0,0,SUM(I8-I7) + (I7-I6))</f>
        <v>0</v>
      </c>
      <c r="J11" s="2">
        <f t="shared" ref="J11:L11" si="8">IF(SUM(J8-J7) + (J7-J6)&lt;0,0,SUM(J8-J7) + (J7-J6))</f>
        <v>0</v>
      </c>
      <c r="K11" s="2">
        <f t="shared" si="8"/>
        <v>0</v>
      </c>
      <c r="L11" s="2">
        <f t="shared" si="8"/>
        <v>0</v>
      </c>
      <c r="M11" s="2">
        <f t="shared" ref="M11:Q11" si="9">IF(SUM(M8-M7) + (M7-M6)&lt;0,0,SUM(M8-M7) + (M7-M6))</f>
        <v>0</v>
      </c>
      <c r="N11" s="2">
        <f t="shared" si="9"/>
        <v>0</v>
      </c>
      <c r="O11" s="2">
        <f t="shared" si="9"/>
        <v>0</v>
      </c>
      <c r="P11" s="2">
        <f t="shared" si="9"/>
        <v>0</v>
      </c>
      <c r="Q11" s="2">
        <f t="shared" si="9"/>
        <v>0</v>
      </c>
    </row>
    <row r="12" spans="1:17" x14ac:dyDescent="0.25">
      <c r="A12" s="44"/>
      <c r="B12" s="42"/>
      <c r="C12" s="7" t="s">
        <v>21</v>
      </c>
      <c r="D12" s="6" t="s">
        <v>6</v>
      </c>
      <c r="E12" s="3">
        <f>IFERROR(IF(SUM(E8-E6)/E6&lt;0,0,SUM(E8-E6)/E6),0)</f>
        <v>0</v>
      </c>
      <c r="F12" s="3">
        <f t="shared" ref="F12:L12" si="10">IFERROR(IF(SUM(F8-F6)/F6&lt;0,0,SUM(F8-F6)/F6),0)</f>
        <v>0</v>
      </c>
      <c r="G12" s="3">
        <f t="shared" si="10"/>
        <v>0</v>
      </c>
      <c r="H12" s="3">
        <f t="shared" si="10"/>
        <v>0</v>
      </c>
      <c r="I12" s="3">
        <f t="shared" si="10"/>
        <v>0</v>
      </c>
      <c r="J12" s="3">
        <f t="shared" si="10"/>
        <v>0</v>
      </c>
      <c r="K12" s="3">
        <f t="shared" si="10"/>
        <v>0</v>
      </c>
      <c r="L12" s="3">
        <f t="shared" si="10"/>
        <v>0</v>
      </c>
      <c r="M12" s="3">
        <f t="shared" ref="M12:Q12" si="11">IFERROR(IF(SUM(M8-M6)/M6&lt;0,0,SUM(M8-M6)/M6),0)</f>
        <v>0</v>
      </c>
      <c r="N12" s="3">
        <f t="shared" si="11"/>
        <v>0</v>
      </c>
      <c r="O12" s="3">
        <f t="shared" si="11"/>
        <v>0</v>
      </c>
      <c r="P12" s="3">
        <f t="shared" si="11"/>
        <v>0</v>
      </c>
      <c r="Q12" s="3">
        <f t="shared" si="11"/>
        <v>0</v>
      </c>
    </row>
    <row r="13" spans="1:17" ht="6" customHeight="1" x14ac:dyDescent="0.25">
      <c r="A13" s="44"/>
      <c r="B13" s="9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15" customHeight="1" x14ac:dyDescent="0.25">
      <c r="A14" s="44"/>
      <c r="B14" s="46" t="s">
        <v>54</v>
      </c>
      <c r="C14" s="7" t="s">
        <v>19</v>
      </c>
      <c r="D14" s="5" t="s">
        <v>5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</row>
    <row r="15" spans="1:17" x14ac:dyDescent="0.25">
      <c r="A15" s="44"/>
      <c r="B15" s="47"/>
      <c r="C15" s="7" t="s">
        <v>20</v>
      </c>
      <c r="D15" s="5" t="s">
        <v>5</v>
      </c>
      <c r="E15" s="8"/>
      <c r="F15" s="8"/>
      <c r="G15" s="8"/>
      <c r="H15" s="8"/>
      <c r="I15" s="8"/>
      <c r="J15" s="8"/>
      <c r="K15" s="8"/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</row>
    <row r="16" spans="1:17" x14ac:dyDescent="0.25">
      <c r="A16" s="44"/>
      <c r="B16" s="48"/>
      <c r="C16" s="7" t="s">
        <v>23</v>
      </c>
      <c r="D16" s="5" t="s">
        <v>4</v>
      </c>
      <c r="E16" s="17">
        <f>SUM(E15-E14)</f>
        <v>0</v>
      </c>
      <c r="F16" s="17">
        <f t="shared" ref="F16:H16" si="12">SUM(F15-F14)</f>
        <v>0</v>
      </c>
      <c r="G16" s="17">
        <f t="shared" si="12"/>
        <v>0</v>
      </c>
      <c r="H16" s="17">
        <f t="shared" si="12"/>
        <v>0</v>
      </c>
      <c r="I16" s="17">
        <f t="shared" ref="I16:L16" si="13">SUM(I15-I14)</f>
        <v>0</v>
      </c>
      <c r="J16" s="17">
        <f t="shared" si="13"/>
        <v>0</v>
      </c>
      <c r="K16" s="17">
        <f t="shared" si="13"/>
        <v>0</v>
      </c>
      <c r="L16" s="17">
        <f t="shared" si="13"/>
        <v>0</v>
      </c>
      <c r="M16" s="17">
        <f t="shared" ref="M16:Q16" si="14">SUM(M15-M14)</f>
        <v>0</v>
      </c>
      <c r="N16" s="17">
        <f t="shared" si="14"/>
        <v>0</v>
      </c>
      <c r="O16" s="17">
        <f t="shared" si="14"/>
        <v>0</v>
      </c>
      <c r="P16" s="17">
        <f t="shared" si="14"/>
        <v>0</v>
      </c>
      <c r="Q16" s="17">
        <f t="shared" si="14"/>
        <v>0</v>
      </c>
    </row>
    <row r="17" spans="1:17" x14ac:dyDescent="0.25">
      <c r="A17" s="44"/>
      <c r="B17" s="40">
        <f>SUM(D5+2)</f>
        <v>2</v>
      </c>
      <c r="C17" s="7" t="s">
        <v>27</v>
      </c>
      <c r="D17" s="5" t="s">
        <v>24</v>
      </c>
      <c r="E17" s="17">
        <f>IF(SUM(E15-E8)&lt;-50,0,SUM(E15-E8))</f>
        <v>0</v>
      </c>
      <c r="F17" s="17">
        <f t="shared" ref="F17:L17" si="15">IF(SUM(F15-F8)&lt;-50,0,SUM(F15-F8))</f>
        <v>0</v>
      </c>
      <c r="G17" s="17">
        <f t="shared" si="15"/>
        <v>0</v>
      </c>
      <c r="H17" s="17">
        <f t="shared" si="15"/>
        <v>0</v>
      </c>
      <c r="I17" s="17">
        <f t="shared" si="15"/>
        <v>0</v>
      </c>
      <c r="J17" s="17">
        <f t="shared" si="15"/>
        <v>0</v>
      </c>
      <c r="K17" s="17">
        <f t="shared" si="15"/>
        <v>0</v>
      </c>
      <c r="L17" s="17">
        <f t="shared" si="15"/>
        <v>0</v>
      </c>
      <c r="M17" s="17">
        <f t="shared" ref="M17:Q17" si="16">IF(SUM(M15-M8)&lt;-50,0,SUM(M15-M8))</f>
        <v>0</v>
      </c>
      <c r="N17" s="17">
        <f t="shared" si="16"/>
        <v>0</v>
      </c>
      <c r="O17" s="17">
        <f t="shared" si="16"/>
        <v>0</v>
      </c>
      <c r="P17" s="17">
        <f t="shared" si="16"/>
        <v>0</v>
      </c>
      <c r="Q17" s="17">
        <f t="shared" si="16"/>
        <v>0</v>
      </c>
    </row>
    <row r="18" spans="1:17" x14ac:dyDescent="0.25">
      <c r="A18" s="44"/>
      <c r="B18" s="41"/>
      <c r="C18" s="7" t="s">
        <v>22</v>
      </c>
      <c r="D18" s="5" t="s">
        <v>26</v>
      </c>
      <c r="E18" s="2">
        <f>IF(SUM(E15-E14) + (E14-E6)&lt;0,0,SUM(E15-E14) + (E14-E6))</f>
        <v>0</v>
      </c>
      <c r="F18" s="2">
        <f t="shared" ref="F18:H18" si="17">IF(SUM(F15-F14) + (F14-F6)&lt;0,0,SUM(F15-F14) + (F14-F6))</f>
        <v>0</v>
      </c>
      <c r="G18" s="2">
        <f t="shared" si="17"/>
        <v>0</v>
      </c>
      <c r="H18" s="2">
        <f t="shared" si="17"/>
        <v>0</v>
      </c>
      <c r="I18" s="2">
        <f t="shared" ref="I18:L18" si="18">IF(SUM(I15-I14) + (I14-I6)&lt;0,0,SUM(I15-I14) + (I14-I6))</f>
        <v>0</v>
      </c>
      <c r="J18" s="2">
        <f t="shared" si="18"/>
        <v>0</v>
      </c>
      <c r="K18" s="2">
        <f t="shared" si="18"/>
        <v>0</v>
      </c>
      <c r="L18" s="2">
        <f t="shared" si="18"/>
        <v>0</v>
      </c>
      <c r="M18" s="2">
        <f t="shared" ref="M18:Q18" si="19">IF(SUM(M15-M14) + (M14-M6)&lt;0,0,SUM(M15-M14) + (M14-M6))</f>
        <v>0</v>
      </c>
      <c r="N18" s="2">
        <f t="shared" si="19"/>
        <v>0</v>
      </c>
      <c r="O18" s="2">
        <f t="shared" si="19"/>
        <v>0</v>
      </c>
      <c r="P18" s="2">
        <f t="shared" si="19"/>
        <v>0</v>
      </c>
      <c r="Q18" s="2">
        <f t="shared" si="19"/>
        <v>0</v>
      </c>
    </row>
    <row r="19" spans="1:17" x14ac:dyDescent="0.25">
      <c r="A19" s="44"/>
      <c r="B19" s="42"/>
      <c r="C19" s="7" t="s">
        <v>21</v>
      </c>
      <c r="D19" s="6" t="s">
        <v>6</v>
      </c>
      <c r="E19" s="3">
        <f>IFERROR(IF(SUM(E15-E6)/E6&lt;0,0,SUM(E15-E6)/E6),0)</f>
        <v>0</v>
      </c>
      <c r="F19" s="3">
        <f t="shared" ref="F19:L19" si="20">IFERROR(IF(SUM(F15-F6)/F6&lt;0,0,SUM(F15-F6)/F6),0)</f>
        <v>0</v>
      </c>
      <c r="G19" s="3">
        <f t="shared" si="20"/>
        <v>0</v>
      </c>
      <c r="H19" s="3">
        <f t="shared" si="20"/>
        <v>0</v>
      </c>
      <c r="I19" s="3">
        <f t="shared" si="20"/>
        <v>0</v>
      </c>
      <c r="J19" s="3">
        <f t="shared" si="20"/>
        <v>0</v>
      </c>
      <c r="K19" s="3">
        <f t="shared" si="20"/>
        <v>0</v>
      </c>
      <c r="L19" s="3">
        <f t="shared" si="20"/>
        <v>0</v>
      </c>
      <c r="M19" s="3">
        <f t="shared" ref="M19:Q19" si="21">IFERROR(IF(SUM(M15-M6)/M6&lt;0,0,SUM(M15-M6)/M6),0)</f>
        <v>0</v>
      </c>
      <c r="N19" s="3">
        <f t="shared" si="21"/>
        <v>0</v>
      </c>
      <c r="O19" s="3">
        <f t="shared" si="21"/>
        <v>0</v>
      </c>
      <c r="P19" s="3">
        <f t="shared" si="21"/>
        <v>0</v>
      </c>
      <c r="Q19" s="3">
        <f t="shared" si="21"/>
        <v>0</v>
      </c>
    </row>
    <row r="20" spans="1:17" ht="6" customHeight="1" x14ac:dyDescent="0.25">
      <c r="A20" s="44"/>
      <c r="B20" s="12"/>
      <c r="C20" s="13"/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5" customHeight="1" x14ac:dyDescent="0.25">
      <c r="A21" s="44"/>
      <c r="B21" s="46" t="s">
        <v>55</v>
      </c>
      <c r="C21" s="7" t="s">
        <v>19</v>
      </c>
      <c r="D21" s="5" t="s">
        <v>5</v>
      </c>
      <c r="E21" s="8"/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</row>
    <row r="22" spans="1:17" x14ac:dyDescent="0.25">
      <c r="A22" s="44"/>
      <c r="B22" s="47"/>
      <c r="C22" s="7" t="s">
        <v>20</v>
      </c>
      <c r="D22" s="5" t="s">
        <v>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5">
      <c r="A23" s="44"/>
      <c r="B23" s="48"/>
      <c r="C23" s="7" t="s">
        <v>23</v>
      </c>
      <c r="D23" s="5" t="s">
        <v>4</v>
      </c>
      <c r="E23" s="17"/>
      <c r="F23" s="17"/>
      <c r="G23" s="17"/>
      <c r="H23" s="17"/>
      <c r="I23" s="17"/>
      <c r="J23" s="17"/>
      <c r="K23" s="17"/>
      <c r="L23" s="17">
        <f t="shared" ref="L23" si="22">SUM(L22-L21)</f>
        <v>0</v>
      </c>
      <c r="M23" s="17">
        <f t="shared" ref="M23:Q23" si="23">SUM(M22-M21)</f>
        <v>0</v>
      </c>
      <c r="N23" s="17">
        <f t="shared" si="23"/>
        <v>0</v>
      </c>
      <c r="O23" s="17">
        <f t="shared" si="23"/>
        <v>0</v>
      </c>
      <c r="P23" s="17">
        <f t="shared" si="23"/>
        <v>0</v>
      </c>
      <c r="Q23" s="17">
        <f t="shared" si="23"/>
        <v>0</v>
      </c>
    </row>
    <row r="24" spans="1:17" x14ac:dyDescent="0.25">
      <c r="A24" s="44"/>
      <c r="B24" s="40">
        <f>SUM(D5+3)</f>
        <v>3</v>
      </c>
      <c r="C24" s="7" t="s">
        <v>27</v>
      </c>
      <c r="D24" s="5" t="s">
        <v>24</v>
      </c>
      <c r="E24" s="17"/>
      <c r="F24" s="17"/>
      <c r="G24" s="17"/>
      <c r="H24" s="17"/>
      <c r="I24" s="17"/>
      <c r="J24" s="17"/>
      <c r="K24" s="17"/>
      <c r="L24" s="17">
        <f t="shared" ref="L24" si="24">IF(SUM(L22-L15)&lt;-50,0,SUM(L22-L15))</f>
        <v>0</v>
      </c>
      <c r="M24" s="17">
        <f t="shared" ref="M24:Q24" si="25">IF(SUM(M22-M15)&lt;-50,0,SUM(M22-M15))</f>
        <v>0</v>
      </c>
      <c r="N24" s="17">
        <f t="shared" si="25"/>
        <v>0</v>
      </c>
      <c r="O24" s="17">
        <f t="shared" si="25"/>
        <v>0</v>
      </c>
      <c r="P24" s="17">
        <f t="shared" si="25"/>
        <v>0</v>
      </c>
      <c r="Q24" s="17">
        <f t="shared" si="25"/>
        <v>0</v>
      </c>
    </row>
    <row r="25" spans="1:17" x14ac:dyDescent="0.25">
      <c r="A25" s="44"/>
      <c r="B25" s="41"/>
      <c r="C25" s="7" t="s">
        <v>22</v>
      </c>
      <c r="D25" s="5" t="s">
        <v>26</v>
      </c>
      <c r="E25" s="2">
        <f>IF(SUM(E22-E21) + (E21-E6)&lt;0,0,SUM(E22-E21) + (E21-E6))</f>
        <v>0</v>
      </c>
      <c r="F25" s="2">
        <f t="shared" ref="F25:H25" si="26">IF(SUM(F22-F21) + (F21-F6)&lt;0,0,SUM(F22-F21) + (F21-F6))</f>
        <v>0</v>
      </c>
      <c r="G25" s="2">
        <f t="shared" si="26"/>
        <v>0</v>
      </c>
      <c r="H25" s="2">
        <f t="shared" si="26"/>
        <v>0</v>
      </c>
      <c r="I25" s="2">
        <f t="shared" ref="I25:L25" si="27">IF(SUM(I22-I21) + (I21-I6)&lt;0,0,SUM(I22-I21) + (I21-I6))</f>
        <v>0</v>
      </c>
      <c r="J25" s="2">
        <f t="shared" si="27"/>
        <v>0</v>
      </c>
      <c r="K25" s="2">
        <f t="shared" si="27"/>
        <v>0</v>
      </c>
      <c r="L25" s="2">
        <f t="shared" si="27"/>
        <v>0</v>
      </c>
      <c r="M25" s="2">
        <f t="shared" ref="M25:Q25" si="28">IF(SUM(M22-M21) + (M21-M6)&lt;0,0,SUM(M22-M21) + (M21-M6))</f>
        <v>0</v>
      </c>
      <c r="N25" s="2">
        <f t="shared" si="28"/>
        <v>0</v>
      </c>
      <c r="O25" s="2">
        <f t="shared" si="28"/>
        <v>0</v>
      </c>
      <c r="P25" s="2">
        <f t="shared" si="28"/>
        <v>0</v>
      </c>
      <c r="Q25" s="2">
        <f t="shared" si="28"/>
        <v>0</v>
      </c>
    </row>
    <row r="26" spans="1:17" x14ac:dyDescent="0.25">
      <c r="A26" s="44"/>
      <c r="B26" s="42"/>
      <c r="C26" s="7" t="s">
        <v>21</v>
      </c>
      <c r="D26" s="6" t="s">
        <v>6</v>
      </c>
      <c r="E26" s="3">
        <f>IFERROR(IF(SUM(E22-E6)/E6&lt;0,0,SUM(E22-E6)/E6),0)</f>
        <v>0</v>
      </c>
      <c r="F26" s="3">
        <f t="shared" ref="F26:L26" si="29">IFERROR(IF(SUM(F22-F6)/F6&lt;0,0,SUM(F22-F6)/F6),0)</f>
        <v>0</v>
      </c>
      <c r="G26" s="3">
        <f t="shared" si="29"/>
        <v>0</v>
      </c>
      <c r="H26" s="3">
        <f t="shared" si="29"/>
        <v>0</v>
      </c>
      <c r="I26" s="3">
        <f t="shared" si="29"/>
        <v>0</v>
      </c>
      <c r="J26" s="3">
        <f t="shared" si="29"/>
        <v>0</v>
      </c>
      <c r="K26" s="3">
        <f t="shared" si="29"/>
        <v>0</v>
      </c>
      <c r="L26" s="3">
        <f t="shared" si="29"/>
        <v>0</v>
      </c>
      <c r="M26" s="3">
        <f t="shared" ref="M26:Q26" si="30">IFERROR(IF(SUM(M22-M6)/M6&lt;0,0,SUM(M22-M6)/M6),0)</f>
        <v>0</v>
      </c>
      <c r="N26" s="3">
        <f t="shared" si="30"/>
        <v>0</v>
      </c>
      <c r="O26" s="3">
        <f t="shared" si="30"/>
        <v>0</v>
      </c>
      <c r="P26" s="3">
        <f t="shared" si="30"/>
        <v>0</v>
      </c>
      <c r="Q26" s="3">
        <f t="shared" si="30"/>
        <v>0</v>
      </c>
    </row>
    <row r="27" spans="1:17" ht="6" customHeight="1" x14ac:dyDescent="0.25">
      <c r="A27" s="44"/>
      <c r="B27" s="22"/>
      <c r="C27" s="13"/>
      <c r="D27" s="1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" customHeight="1" x14ac:dyDescent="0.25">
      <c r="A28" s="44"/>
      <c r="B28" s="46" t="s">
        <v>56</v>
      </c>
      <c r="C28" s="7" t="s">
        <v>19</v>
      </c>
      <c r="D28" s="5" t="s">
        <v>5</v>
      </c>
      <c r="E28" s="8"/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</row>
    <row r="29" spans="1:17" x14ac:dyDescent="0.25">
      <c r="A29" s="44"/>
      <c r="B29" s="47"/>
      <c r="C29" s="7" t="s">
        <v>20</v>
      </c>
      <c r="D29" s="5" t="s">
        <v>5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5">
      <c r="A30" s="44"/>
      <c r="B30" s="48"/>
      <c r="C30" s="7" t="s">
        <v>23</v>
      </c>
      <c r="D30" s="5" t="s">
        <v>4</v>
      </c>
      <c r="E30" s="17"/>
      <c r="F30" s="17"/>
      <c r="G30" s="17"/>
      <c r="H30" s="17"/>
      <c r="I30" s="17"/>
      <c r="J30" s="17"/>
      <c r="K30" s="17"/>
      <c r="L30" s="17">
        <f t="shared" ref="L30" si="31">SUM(L29-L28)</f>
        <v>0</v>
      </c>
      <c r="M30" s="17">
        <f t="shared" ref="M30:Q30" si="32">SUM(M29-M28)</f>
        <v>0</v>
      </c>
      <c r="N30" s="17">
        <f t="shared" si="32"/>
        <v>0</v>
      </c>
      <c r="O30" s="17">
        <f t="shared" si="32"/>
        <v>0</v>
      </c>
      <c r="P30" s="17">
        <f t="shared" si="32"/>
        <v>0</v>
      </c>
      <c r="Q30" s="17">
        <f t="shared" si="32"/>
        <v>0</v>
      </c>
    </row>
    <row r="31" spans="1:17" x14ac:dyDescent="0.25">
      <c r="A31" s="44"/>
      <c r="B31" s="40">
        <f>SUM(D5+4)</f>
        <v>4</v>
      </c>
      <c r="C31" s="7" t="s">
        <v>27</v>
      </c>
      <c r="D31" s="5" t="s">
        <v>24</v>
      </c>
      <c r="E31" s="17">
        <f>IF(SUM(E29-E22)&lt;-50,0,SUM(E29-E22))</f>
        <v>0</v>
      </c>
      <c r="F31" s="17">
        <f t="shared" ref="F31:L31" si="33">IF(SUM(F29-F22)&lt;-50,0,SUM(F29-F22))</f>
        <v>0</v>
      </c>
      <c r="G31" s="17">
        <f t="shared" si="33"/>
        <v>0</v>
      </c>
      <c r="H31" s="17">
        <f t="shared" si="33"/>
        <v>0</v>
      </c>
      <c r="I31" s="17">
        <f t="shared" si="33"/>
        <v>0</v>
      </c>
      <c r="J31" s="17">
        <f t="shared" si="33"/>
        <v>0</v>
      </c>
      <c r="K31" s="17">
        <f t="shared" si="33"/>
        <v>0</v>
      </c>
      <c r="L31" s="17">
        <f t="shared" si="33"/>
        <v>0</v>
      </c>
      <c r="M31" s="17">
        <f t="shared" ref="M31:Q31" si="34">IF(SUM(M29-M22)&lt;-50,0,SUM(M29-M22))</f>
        <v>0</v>
      </c>
      <c r="N31" s="17">
        <f t="shared" si="34"/>
        <v>0</v>
      </c>
      <c r="O31" s="17">
        <f t="shared" si="34"/>
        <v>0</v>
      </c>
      <c r="P31" s="17">
        <f t="shared" si="34"/>
        <v>0</v>
      </c>
      <c r="Q31" s="17">
        <f t="shared" si="34"/>
        <v>0</v>
      </c>
    </row>
    <row r="32" spans="1:17" x14ac:dyDescent="0.25">
      <c r="A32" s="44"/>
      <c r="B32" s="41"/>
      <c r="C32" s="7" t="s">
        <v>22</v>
      </c>
      <c r="D32" s="5" t="s">
        <v>26</v>
      </c>
      <c r="E32" s="2">
        <f>IF(SUM(E29-E28) + (E28-E6)&lt;0,0,SUM(E29-E28) + (E28-E6))</f>
        <v>0</v>
      </c>
      <c r="F32" s="2">
        <f t="shared" ref="F32:H32" si="35">IF(SUM(F29-F28) + (F28-F6)&lt;0,0,SUM(F29-F28) + (F28-F6))</f>
        <v>0</v>
      </c>
      <c r="G32" s="2">
        <f t="shared" si="35"/>
        <v>0</v>
      </c>
      <c r="H32" s="2">
        <f t="shared" si="35"/>
        <v>0</v>
      </c>
      <c r="I32" s="2">
        <f t="shared" ref="I32:L32" si="36">IF(SUM(I29-I28) + (I28-I6)&lt;0,0,SUM(I29-I28) + (I28-I6))</f>
        <v>0</v>
      </c>
      <c r="J32" s="2">
        <f t="shared" si="36"/>
        <v>0</v>
      </c>
      <c r="K32" s="2">
        <f t="shared" si="36"/>
        <v>0</v>
      </c>
      <c r="L32" s="2">
        <f t="shared" si="36"/>
        <v>0</v>
      </c>
      <c r="M32" s="2">
        <f t="shared" ref="M32:Q32" si="37">IF(SUM(M29-M28) + (M28-M6)&lt;0,0,SUM(M29-M28) + (M28-M6))</f>
        <v>0</v>
      </c>
      <c r="N32" s="2">
        <f t="shared" si="37"/>
        <v>0</v>
      </c>
      <c r="O32" s="2">
        <f t="shared" si="37"/>
        <v>0</v>
      </c>
      <c r="P32" s="2">
        <f t="shared" si="37"/>
        <v>0</v>
      </c>
      <c r="Q32" s="2">
        <f t="shared" si="37"/>
        <v>0</v>
      </c>
    </row>
    <row r="33" spans="1:17" x14ac:dyDescent="0.25">
      <c r="A33" s="44"/>
      <c r="B33" s="42"/>
      <c r="C33" s="7" t="s">
        <v>21</v>
      </c>
      <c r="D33" s="6" t="s">
        <v>6</v>
      </c>
      <c r="E33" s="3">
        <f>IFERROR(IF(SUM(E29-E6)/E6&lt;0,0,SUM(E29-E6)/E6),0)</f>
        <v>0</v>
      </c>
      <c r="F33" s="3">
        <f t="shared" ref="F33:L33" si="38">IFERROR(IF(SUM(F29-F6)/F6&lt;0,0,SUM(F29-F6)/F6),0)</f>
        <v>0</v>
      </c>
      <c r="G33" s="3">
        <f t="shared" si="38"/>
        <v>0</v>
      </c>
      <c r="H33" s="3">
        <f t="shared" si="38"/>
        <v>0</v>
      </c>
      <c r="I33" s="3">
        <f t="shared" si="38"/>
        <v>0</v>
      </c>
      <c r="J33" s="3">
        <f t="shared" si="38"/>
        <v>0</v>
      </c>
      <c r="K33" s="3">
        <f t="shared" si="38"/>
        <v>0</v>
      </c>
      <c r="L33" s="3">
        <f t="shared" si="38"/>
        <v>0</v>
      </c>
      <c r="M33" s="3">
        <f t="shared" ref="M33:Q33" si="39">IFERROR(IF(SUM(M29-M6)/M6&lt;0,0,SUM(M29-M6)/M6),0)</f>
        <v>0</v>
      </c>
      <c r="N33" s="3">
        <f t="shared" si="39"/>
        <v>0</v>
      </c>
      <c r="O33" s="3">
        <f t="shared" si="39"/>
        <v>0</v>
      </c>
      <c r="P33" s="3">
        <f t="shared" si="39"/>
        <v>0</v>
      </c>
      <c r="Q33" s="3">
        <f t="shared" si="39"/>
        <v>0</v>
      </c>
    </row>
    <row r="34" spans="1:17" ht="6" customHeight="1" x14ac:dyDescent="0.25">
      <c r="A34" s="44"/>
      <c r="B34" s="12"/>
      <c r="C34" s="13"/>
      <c r="D34" s="14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5" customHeight="1" x14ac:dyDescent="0.25">
      <c r="A35" s="44"/>
      <c r="B35" s="46" t="s">
        <v>57</v>
      </c>
      <c r="C35" s="7" t="s">
        <v>19</v>
      </c>
      <c r="D35" s="5" t="s">
        <v>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</row>
    <row r="36" spans="1:17" x14ac:dyDescent="0.25">
      <c r="A36" s="44"/>
      <c r="B36" s="47"/>
      <c r="C36" s="7" t="s">
        <v>20</v>
      </c>
      <c r="D36" s="5" t="s">
        <v>5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5">
      <c r="A37" s="44"/>
      <c r="B37" s="48"/>
      <c r="C37" s="7" t="s">
        <v>23</v>
      </c>
      <c r="D37" s="5" t="s">
        <v>4</v>
      </c>
      <c r="E37" s="1"/>
      <c r="F37" s="1"/>
      <c r="G37" s="1"/>
      <c r="H37" s="1"/>
      <c r="I37" s="1"/>
      <c r="J37" s="1"/>
      <c r="K37" s="1"/>
      <c r="L37" s="1">
        <f t="shared" ref="L37" si="40">SUM(L36-L35)</f>
        <v>0</v>
      </c>
      <c r="M37" s="1">
        <f t="shared" ref="M37:Q37" si="41">SUM(M36-M35)</f>
        <v>0</v>
      </c>
      <c r="N37" s="1">
        <f t="shared" si="41"/>
        <v>0</v>
      </c>
      <c r="O37" s="1">
        <f t="shared" si="41"/>
        <v>0</v>
      </c>
      <c r="P37" s="1">
        <f t="shared" si="41"/>
        <v>0</v>
      </c>
      <c r="Q37" s="1">
        <f t="shared" si="41"/>
        <v>0</v>
      </c>
    </row>
    <row r="38" spans="1:17" x14ac:dyDescent="0.25">
      <c r="A38" s="44"/>
      <c r="B38" s="40">
        <f>SUM(D5+5)</f>
        <v>5</v>
      </c>
      <c r="C38" s="7" t="s">
        <v>27</v>
      </c>
      <c r="D38" s="5" t="s">
        <v>24</v>
      </c>
      <c r="E38" s="1"/>
      <c r="F38" s="1"/>
      <c r="G38" s="1"/>
      <c r="H38" s="1"/>
      <c r="I38" s="1"/>
      <c r="J38" s="1"/>
      <c r="K38" s="1"/>
      <c r="L38" s="1">
        <f t="shared" ref="L38" si="42">IF(SUM(L36-L29)&lt;-50,0,SUM(L36-L29))</f>
        <v>0</v>
      </c>
      <c r="M38" s="1">
        <f t="shared" ref="M38:Q38" si="43">IF(SUM(M36-M29)&lt;-50,0,SUM(M36-M29))</f>
        <v>0</v>
      </c>
      <c r="N38" s="1">
        <f t="shared" si="43"/>
        <v>0</v>
      </c>
      <c r="O38" s="1">
        <f t="shared" si="43"/>
        <v>0</v>
      </c>
      <c r="P38" s="1">
        <f t="shared" si="43"/>
        <v>0</v>
      </c>
      <c r="Q38" s="1">
        <f t="shared" si="43"/>
        <v>0</v>
      </c>
    </row>
    <row r="39" spans="1:17" x14ac:dyDescent="0.25">
      <c r="A39" s="44"/>
      <c r="B39" s="41"/>
      <c r="C39" s="7" t="s">
        <v>22</v>
      </c>
      <c r="D39" s="5" t="s">
        <v>26</v>
      </c>
      <c r="E39" s="2">
        <f>IF(SUM(E36-E35)+(E35-E6)&lt;0,0,SUM(E36-E35)+(E35-E6))</f>
        <v>0</v>
      </c>
      <c r="F39" s="2">
        <f t="shared" ref="F39:H39" si="44">IF(SUM(F36-F35)+(F35-F6)&lt;0,0,SUM(F36-F35)+(F35-F6))</f>
        <v>0</v>
      </c>
      <c r="G39" s="2">
        <f t="shared" si="44"/>
        <v>0</v>
      </c>
      <c r="H39" s="2">
        <f t="shared" si="44"/>
        <v>0</v>
      </c>
      <c r="I39" s="2">
        <f t="shared" ref="I39:L39" si="45">IF(SUM(I36-I35)+(I35-I6)&lt;0,0,SUM(I36-I35)+(I35-I6))</f>
        <v>0</v>
      </c>
      <c r="J39" s="2">
        <f t="shared" si="45"/>
        <v>0</v>
      </c>
      <c r="K39" s="2">
        <f t="shared" si="45"/>
        <v>0</v>
      </c>
      <c r="L39" s="2">
        <f t="shared" si="45"/>
        <v>0</v>
      </c>
      <c r="M39" s="2">
        <f t="shared" ref="M39:Q39" si="46">IF(SUM(M36-M35)+(M35-M6)&lt;0,0,SUM(M36-M35)+(M35-M6))</f>
        <v>0</v>
      </c>
      <c r="N39" s="2">
        <f t="shared" si="46"/>
        <v>0</v>
      </c>
      <c r="O39" s="2">
        <f t="shared" si="46"/>
        <v>0</v>
      </c>
      <c r="P39" s="2">
        <f t="shared" si="46"/>
        <v>0</v>
      </c>
      <c r="Q39" s="2">
        <f t="shared" si="46"/>
        <v>0</v>
      </c>
    </row>
    <row r="40" spans="1:17" x14ac:dyDescent="0.25">
      <c r="A40" s="44"/>
      <c r="B40" s="42"/>
      <c r="C40" s="7" t="s">
        <v>21</v>
      </c>
      <c r="D40" s="6" t="s">
        <v>6</v>
      </c>
      <c r="E40" s="3">
        <f>IFERROR(IF(SUM(E36-E6)/E6&lt;0,0,SUM(E36-E6)/E6),0)</f>
        <v>0</v>
      </c>
      <c r="F40" s="3">
        <f t="shared" ref="F40:L40" si="47">IFERROR(IF(SUM(F36-F6)/F6&lt;0,0,SUM(F36-F6)/F6),0)</f>
        <v>0</v>
      </c>
      <c r="G40" s="3">
        <f t="shared" si="47"/>
        <v>0</v>
      </c>
      <c r="H40" s="3">
        <f t="shared" si="47"/>
        <v>0</v>
      </c>
      <c r="I40" s="3">
        <f t="shared" si="47"/>
        <v>0</v>
      </c>
      <c r="J40" s="3">
        <f t="shared" si="47"/>
        <v>0</v>
      </c>
      <c r="K40" s="3">
        <f t="shared" si="47"/>
        <v>0</v>
      </c>
      <c r="L40" s="3">
        <f t="shared" si="47"/>
        <v>0</v>
      </c>
      <c r="M40" s="3">
        <f t="shared" ref="M40:Q40" si="48">IFERROR(IF(SUM(M36-M6)/M6&lt;0,0,SUM(M36-M6)/M6),0)</f>
        <v>0</v>
      </c>
      <c r="N40" s="3">
        <f t="shared" si="48"/>
        <v>0</v>
      </c>
      <c r="O40" s="3">
        <f t="shared" si="48"/>
        <v>0</v>
      </c>
      <c r="P40" s="3">
        <f t="shared" si="48"/>
        <v>0</v>
      </c>
      <c r="Q40" s="3">
        <f t="shared" si="48"/>
        <v>0</v>
      </c>
    </row>
    <row r="41" spans="1:17" ht="6" customHeight="1" x14ac:dyDescent="0.25">
      <c r="A41" s="44"/>
      <c r="B41" s="12"/>
      <c r="C41" s="13"/>
      <c r="D41" s="1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15" customHeight="1" x14ac:dyDescent="0.25">
      <c r="A42" s="44"/>
      <c r="B42" s="46" t="s">
        <v>58</v>
      </c>
      <c r="C42" s="7" t="s">
        <v>19</v>
      </c>
      <c r="D42" s="5" t="s">
        <v>5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</row>
    <row r="43" spans="1:17" x14ac:dyDescent="0.25">
      <c r="A43" s="44"/>
      <c r="B43" s="47"/>
      <c r="C43" s="7" t="s">
        <v>20</v>
      </c>
      <c r="D43" s="5" t="s">
        <v>5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5">
      <c r="A44" s="44"/>
      <c r="B44" s="48"/>
      <c r="C44" s="7" t="s">
        <v>23</v>
      </c>
      <c r="D44" s="5" t="s">
        <v>4</v>
      </c>
      <c r="E44" s="1">
        <f>SUM(E43-E42)</f>
        <v>0</v>
      </c>
      <c r="F44" s="1">
        <f t="shared" ref="F44:H44" si="49">SUM(F43-F42)</f>
        <v>0</v>
      </c>
      <c r="G44" s="1">
        <f t="shared" si="49"/>
        <v>0</v>
      </c>
      <c r="H44" s="1">
        <f t="shared" si="49"/>
        <v>0</v>
      </c>
      <c r="I44" s="1">
        <f t="shared" ref="I44:L44" si="50">SUM(I43-I42)</f>
        <v>0</v>
      </c>
      <c r="J44" s="1">
        <f t="shared" si="50"/>
        <v>0</v>
      </c>
      <c r="K44" s="1">
        <f t="shared" si="50"/>
        <v>0</v>
      </c>
      <c r="L44" s="1">
        <f t="shared" si="50"/>
        <v>0</v>
      </c>
      <c r="M44" s="1">
        <f t="shared" ref="M44:Q44" si="51">SUM(M43-M42)</f>
        <v>0</v>
      </c>
      <c r="N44" s="1">
        <f t="shared" si="51"/>
        <v>0</v>
      </c>
      <c r="O44" s="1">
        <f t="shared" si="51"/>
        <v>0</v>
      </c>
      <c r="P44" s="1">
        <f t="shared" si="51"/>
        <v>0</v>
      </c>
      <c r="Q44" s="1">
        <f t="shared" si="51"/>
        <v>0</v>
      </c>
    </row>
    <row r="45" spans="1:17" x14ac:dyDescent="0.25">
      <c r="A45" s="44"/>
      <c r="B45" s="40">
        <f>SUM(D5+6)</f>
        <v>6</v>
      </c>
      <c r="C45" s="7" t="s">
        <v>27</v>
      </c>
      <c r="D45" s="5" t="s">
        <v>24</v>
      </c>
      <c r="E45" s="1"/>
      <c r="F45" s="1">
        <f t="shared" ref="F45:L45" si="52">IF(SUM(F43-F36)&lt;-50,0,SUM(F43-F36))</f>
        <v>0</v>
      </c>
      <c r="G45" s="1">
        <f t="shared" si="52"/>
        <v>0</v>
      </c>
      <c r="H45" s="1">
        <f t="shared" si="52"/>
        <v>0</v>
      </c>
      <c r="I45" s="1">
        <f t="shared" si="52"/>
        <v>0</v>
      </c>
      <c r="J45" s="1">
        <f t="shared" si="52"/>
        <v>0</v>
      </c>
      <c r="K45" s="1">
        <f t="shared" si="52"/>
        <v>0</v>
      </c>
      <c r="L45" s="1">
        <f t="shared" si="52"/>
        <v>0</v>
      </c>
      <c r="M45" s="1">
        <f t="shared" ref="M45:Q45" si="53">IF(SUM(M43-M36)&lt;-50,0,SUM(M43-M36))</f>
        <v>0</v>
      </c>
      <c r="N45" s="1">
        <f t="shared" si="53"/>
        <v>0</v>
      </c>
      <c r="O45" s="1">
        <f t="shared" si="53"/>
        <v>0</v>
      </c>
      <c r="P45" s="1">
        <f t="shared" si="53"/>
        <v>0</v>
      </c>
      <c r="Q45" s="1">
        <f t="shared" si="53"/>
        <v>0</v>
      </c>
    </row>
    <row r="46" spans="1:17" x14ac:dyDescent="0.25">
      <c r="A46" s="44"/>
      <c r="B46" s="41"/>
      <c r="C46" s="7" t="s">
        <v>22</v>
      </c>
      <c r="D46" s="5" t="s">
        <v>26</v>
      </c>
      <c r="E46" s="2">
        <f>IF(SUM(E43-E42)+(E42-E6)&lt;0,0,SUM(E43-E42)+(E42-E6))</f>
        <v>0</v>
      </c>
      <c r="F46" s="2">
        <f t="shared" ref="F46:H46" si="54">IF(SUM(F43-F42)+(F42-F6)&lt;0,0,SUM(F43-F42)+(F42-F6))</f>
        <v>0</v>
      </c>
      <c r="G46" s="2">
        <f t="shared" si="54"/>
        <v>0</v>
      </c>
      <c r="H46" s="2">
        <f t="shared" si="54"/>
        <v>0</v>
      </c>
      <c r="I46" s="2">
        <f t="shared" ref="I46:L46" si="55">IF(SUM(I43-I42)+(I42-I6)&lt;0,0,SUM(I43-I42)+(I42-I6))</f>
        <v>0</v>
      </c>
      <c r="J46" s="2">
        <f t="shared" si="55"/>
        <v>0</v>
      </c>
      <c r="K46" s="2">
        <f t="shared" si="55"/>
        <v>0</v>
      </c>
      <c r="L46" s="2">
        <f t="shared" si="55"/>
        <v>0</v>
      </c>
      <c r="M46" s="2">
        <f t="shared" ref="M46:Q46" si="56">IF(SUM(M43-M42)+(M42-M6)&lt;0,0,SUM(M43-M42)+(M42-M6))</f>
        <v>0</v>
      </c>
      <c r="N46" s="2">
        <f t="shared" si="56"/>
        <v>0</v>
      </c>
      <c r="O46" s="2">
        <f t="shared" si="56"/>
        <v>0</v>
      </c>
      <c r="P46" s="2">
        <f t="shared" si="56"/>
        <v>0</v>
      </c>
      <c r="Q46" s="2">
        <f t="shared" si="56"/>
        <v>0</v>
      </c>
    </row>
    <row r="47" spans="1:17" x14ac:dyDescent="0.25">
      <c r="A47" s="45"/>
      <c r="B47" s="42"/>
      <c r="C47" s="7" t="s">
        <v>21</v>
      </c>
      <c r="D47" s="6" t="s">
        <v>6</v>
      </c>
      <c r="E47" s="3">
        <f>IFERROR(IF(SUM(E43-E6)/E6&lt;0,0,SUM(E43-E6)/E6),0)</f>
        <v>0</v>
      </c>
      <c r="F47" s="3">
        <f t="shared" ref="F47:L47" si="57">IFERROR(IF(SUM(F43-F6)/F6&lt;0,0,SUM(F43-F6)/F6),0)</f>
        <v>0</v>
      </c>
      <c r="G47" s="3">
        <f t="shared" si="57"/>
        <v>0</v>
      </c>
      <c r="H47" s="3">
        <f t="shared" si="57"/>
        <v>0</v>
      </c>
      <c r="I47" s="3">
        <f t="shared" si="57"/>
        <v>0</v>
      </c>
      <c r="J47" s="3">
        <f t="shared" si="57"/>
        <v>0</v>
      </c>
      <c r="K47" s="3">
        <f t="shared" si="57"/>
        <v>0</v>
      </c>
      <c r="L47" s="3">
        <f t="shared" si="57"/>
        <v>0</v>
      </c>
      <c r="M47" s="3">
        <f t="shared" ref="M47:Q47" si="58">IFERROR(IF(SUM(M43-M6)/M6&lt;0,0,SUM(M43-M6)/M6),0)</f>
        <v>0</v>
      </c>
      <c r="N47" s="3">
        <f t="shared" si="58"/>
        <v>0</v>
      </c>
      <c r="O47" s="3">
        <f t="shared" si="58"/>
        <v>0</v>
      </c>
      <c r="P47" s="3">
        <f t="shared" si="58"/>
        <v>0</v>
      </c>
      <c r="Q47" s="3">
        <f t="shared" si="58"/>
        <v>0</v>
      </c>
    </row>
    <row r="48" spans="1:17" ht="6" customHeight="1" x14ac:dyDescent="0.25"/>
  </sheetData>
  <mergeCells count="19">
    <mergeCell ref="A1:D1"/>
    <mergeCell ref="A4:D4"/>
    <mergeCell ref="A2:D2"/>
    <mergeCell ref="A3:D3"/>
    <mergeCell ref="B7:B9"/>
    <mergeCell ref="A5:C5"/>
    <mergeCell ref="A6:D6"/>
    <mergeCell ref="B45:B47"/>
    <mergeCell ref="A7:A47"/>
    <mergeCell ref="B17:B19"/>
    <mergeCell ref="B21:B23"/>
    <mergeCell ref="B24:B26"/>
    <mergeCell ref="B28:B30"/>
    <mergeCell ref="B31:B33"/>
    <mergeCell ref="B10:B12"/>
    <mergeCell ref="B14:B16"/>
    <mergeCell ref="B35:B37"/>
    <mergeCell ref="B38:B40"/>
    <mergeCell ref="B42:B44"/>
  </mergeCells>
  <pageMargins left="1.1023622047244095" right="0.70866141732283472" top="0.74803149606299213" bottom="0.74803149606299213" header="0.31496062992125984" footer="0.31496062992125984"/>
  <pageSetup paperSize="9" scale="76" orientation="landscape" r:id="rId1"/>
  <headerFooter>
    <oddFooter>&amp;L&amp;A&amp;R&amp;D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Geslacht!$A$1:$A$3</xm:f>
          </x14:formula1>
          <xm:sqref>E4:Q4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8"/>
  <sheetViews>
    <sheetView zoomScaleNormal="100" workbookViewId="0">
      <selection activeCell="E8" sqref="E8:K8"/>
    </sheetView>
  </sheetViews>
  <sheetFormatPr defaultRowHeight="15" x14ac:dyDescent="0.25"/>
  <cols>
    <col min="1" max="1" width="3.7109375" bestFit="1" customWidth="1"/>
    <col min="2" max="2" width="22.7109375" customWidth="1"/>
    <col min="3" max="3" width="24.28515625" bestFit="1" customWidth="1"/>
    <col min="4" max="4" width="11.28515625" customWidth="1"/>
    <col min="5" max="12" width="10.7109375" customWidth="1"/>
    <col min="13" max="13" width="9.140625" customWidth="1"/>
  </cols>
  <sheetData>
    <row r="1" spans="1:13" x14ac:dyDescent="0.25">
      <c r="A1" s="49" t="s">
        <v>9</v>
      </c>
      <c r="B1" s="49"/>
      <c r="C1" s="49"/>
      <c r="D1" s="49"/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</row>
    <row r="2" spans="1:13" x14ac:dyDescent="0.25">
      <c r="A2" s="36" t="s">
        <v>3</v>
      </c>
      <c r="B2" s="36"/>
      <c r="C2" s="36"/>
      <c r="D2" s="36"/>
      <c r="E2" s="26">
        <f>'Week #01'!E2</f>
        <v>0</v>
      </c>
      <c r="F2" s="26">
        <f>'Week #01'!F2</f>
        <v>0</v>
      </c>
      <c r="G2" s="26">
        <f>'Week #01'!G2</f>
        <v>0</v>
      </c>
      <c r="H2" s="26">
        <f>'Week #01'!H2</f>
        <v>0</v>
      </c>
      <c r="I2" s="26">
        <f>'Week #01'!I2</f>
        <v>0</v>
      </c>
      <c r="J2" s="26">
        <f>'Week #01'!J2</f>
        <v>0</v>
      </c>
      <c r="K2" s="26">
        <f>'Week #01'!K2</f>
        <v>0</v>
      </c>
      <c r="L2" s="26">
        <f>'Week #01'!L2</f>
        <v>0</v>
      </c>
    </row>
    <row r="3" spans="1:13" ht="22.5" x14ac:dyDescent="0.25">
      <c r="A3" s="37" t="s">
        <v>18</v>
      </c>
      <c r="B3" s="38"/>
      <c r="C3" s="38"/>
      <c r="D3" s="39"/>
      <c r="E3" s="27">
        <f>'Week #01'!E3</f>
        <v>0</v>
      </c>
      <c r="F3" s="27">
        <f>'Week #01'!F3</f>
        <v>0</v>
      </c>
      <c r="G3" s="27">
        <f>'Week #01'!G3</f>
        <v>0</v>
      </c>
      <c r="H3" s="27">
        <f>'Week #01'!H3</f>
        <v>0</v>
      </c>
      <c r="I3" s="27">
        <f>'Week #01'!I3</f>
        <v>0</v>
      </c>
      <c r="J3" s="27">
        <f>'Week #01'!J3</f>
        <v>0</v>
      </c>
      <c r="K3" s="27">
        <f>'Week #01'!K3</f>
        <v>0</v>
      </c>
      <c r="L3" s="27">
        <f>'Week #01'!L3</f>
        <v>0</v>
      </c>
    </row>
    <row r="4" spans="1:13" x14ac:dyDescent="0.25">
      <c r="A4" s="36" t="s">
        <v>0</v>
      </c>
      <c r="B4" s="36"/>
      <c r="C4" s="36"/>
      <c r="D4" s="36"/>
      <c r="E4" s="28"/>
      <c r="F4" s="28"/>
      <c r="G4" s="28"/>
      <c r="H4" s="28"/>
      <c r="I4" s="28"/>
      <c r="J4" s="28"/>
      <c r="K4" s="28"/>
      <c r="L4" s="28" t="str">
        <f>'Week #01'!L4</f>
        <v>Maak keuze</v>
      </c>
    </row>
    <row r="5" spans="1:13" x14ac:dyDescent="0.25">
      <c r="A5" s="37" t="s">
        <v>31</v>
      </c>
      <c r="B5" s="38"/>
      <c r="C5" s="38"/>
      <c r="D5" s="23">
        <f>'Week #01'!D5</f>
        <v>0</v>
      </c>
      <c r="E5" s="20"/>
      <c r="F5" s="20"/>
      <c r="G5" s="20"/>
      <c r="H5" s="20"/>
      <c r="I5" s="20"/>
      <c r="J5" s="20"/>
      <c r="K5" s="20"/>
      <c r="L5" s="20"/>
    </row>
    <row r="6" spans="1:13" ht="15" customHeight="1" x14ac:dyDescent="0.25">
      <c r="A6" s="30" t="s">
        <v>7</v>
      </c>
      <c r="B6" s="31"/>
      <c r="C6" s="31"/>
      <c r="D6" s="32"/>
      <c r="E6" s="25">
        <f>'Week #01'!E6</f>
        <v>0</v>
      </c>
      <c r="F6" s="25">
        <f>'Week #01'!F6</f>
        <v>0</v>
      </c>
      <c r="G6" s="25">
        <f>'Week #01'!G6</f>
        <v>0</v>
      </c>
      <c r="H6" s="25">
        <f>'Week #01'!H6</f>
        <v>0</v>
      </c>
      <c r="I6" s="25">
        <f>'Week #01'!I6</f>
        <v>0</v>
      </c>
      <c r="J6" s="25">
        <f>'Week #01'!J6</f>
        <v>0</v>
      </c>
      <c r="K6" s="25">
        <f>'Week #01'!K6</f>
        <v>0</v>
      </c>
      <c r="L6" s="25">
        <f>'Week #01'!L6</f>
        <v>0</v>
      </c>
    </row>
    <row r="7" spans="1:13" x14ac:dyDescent="0.25">
      <c r="A7" s="43" t="s">
        <v>25</v>
      </c>
      <c r="B7" s="46" t="s">
        <v>48</v>
      </c>
      <c r="C7" s="7" t="s">
        <v>19</v>
      </c>
      <c r="D7" s="5" t="s">
        <v>5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3" x14ac:dyDescent="0.25">
      <c r="A8" s="44"/>
      <c r="B8" s="47"/>
      <c r="C8" s="7" t="s">
        <v>20</v>
      </c>
      <c r="D8" s="5" t="s">
        <v>5</v>
      </c>
      <c r="E8" s="8"/>
      <c r="F8" s="8"/>
      <c r="G8" s="8"/>
      <c r="H8" s="8"/>
      <c r="I8" s="8"/>
      <c r="J8" s="8"/>
      <c r="K8" s="8"/>
      <c r="L8" s="8">
        <v>0</v>
      </c>
    </row>
    <row r="9" spans="1:13" x14ac:dyDescent="0.25">
      <c r="A9" s="44"/>
      <c r="B9" s="48"/>
      <c r="C9" s="7" t="s">
        <v>23</v>
      </c>
      <c r="D9" s="5" t="s">
        <v>4</v>
      </c>
      <c r="E9" s="17">
        <f>SUM(E8-E7)</f>
        <v>0</v>
      </c>
      <c r="F9" s="17">
        <f t="shared" ref="F9:L9" si="0">SUM(F8-F7)</f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</row>
    <row r="10" spans="1:13" x14ac:dyDescent="0.25">
      <c r="A10" s="44"/>
      <c r="B10" s="40">
        <f>SUM(D5+7)</f>
        <v>7</v>
      </c>
      <c r="C10" s="7" t="s">
        <v>27</v>
      </c>
      <c r="D10" s="5" t="s">
        <v>24</v>
      </c>
      <c r="E10" s="17">
        <f>IF(SUM(E8-'Week #01'!E43)&lt;-50,0,SUM(E8-'Week #01'!E43))</f>
        <v>0</v>
      </c>
      <c r="F10" s="17">
        <f>IF(SUM(F8-'Week #01'!F43)&lt;-50,0,SUM(F8-'Week #01'!F43))</f>
        <v>0</v>
      </c>
      <c r="G10" s="17">
        <f>IF(SUM(G8-'Week #01'!G43)&lt;-50,0,SUM(G8-'Week #01'!G43))</f>
        <v>0</v>
      </c>
      <c r="H10" s="17">
        <f>IF(SUM(H8-'Week #01'!H43)&lt;-50,0,SUM(H8-'Week #01'!H43))</f>
        <v>0</v>
      </c>
      <c r="I10" s="17">
        <f>IF(SUM(I8-'Week #01'!I43)&lt;-50,0,SUM(I8-'Week #01'!I43))</f>
        <v>0</v>
      </c>
      <c r="J10" s="17">
        <f>IF(SUM(J8-'Week #01'!J43)&lt;-50,0,SUM(J8-'Week #01'!J43))</f>
        <v>0</v>
      </c>
      <c r="K10" s="17">
        <f>IF(SUM(K8-'Week #01'!K43)&lt;-50,0,SUM(K8-'Week #01'!K43))</f>
        <v>0</v>
      </c>
      <c r="L10" s="17">
        <f>IF(SUM(L8-'Week #01'!L43)&lt;-50,0,SUM(L8-'Week #01'!L43))</f>
        <v>0</v>
      </c>
    </row>
    <row r="11" spans="1:13" x14ac:dyDescent="0.25">
      <c r="A11" s="44"/>
      <c r="B11" s="41"/>
      <c r="C11" s="7" t="s">
        <v>22</v>
      </c>
      <c r="D11" s="5" t="s">
        <v>26</v>
      </c>
      <c r="E11" s="2">
        <f>IF(SUM(E8-E7) + (E7-E6)&lt;0,0,SUM(E8-E7) + (E7-E6))</f>
        <v>0</v>
      </c>
      <c r="F11" s="2">
        <f t="shared" ref="F11:L11" si="1">IF(SUM(F8-F7) + (F7-F6)&lt;0,0,SUM(F8-F7) + (F7-F6))</f>
        <v>0</v>
      </c>
      <c r="G11" s="2">
        <f t="shared" si="1"/>
        <v>0</v>
      </c>
      <c r="H11" s="2">
        <f t="shared" si="1"/>
        <v>0</v>
      </c>
      <c r="I11" s="2">
        <f t="shared" si="1"/>
        <v>0</v>
      </c>
      <c r="J11" s="2">
        <f t="shared" si="1"/>
        <v>0</v>
      </c>
      <c r="K11" s="2">
        <f t="shared" si="1"/>
        <v>0</v>
      </c>
      <c r="L11" s="2">
        <f t="shared" si="1"/>
        <v>0</v>
      </c>
    </row>
    <row r="12" spans="1:13" x14ac:dyDescent="0.25">
      <c r="A12" s="44"/>
      <c r="B12" s="42"/>
      <c r="C12" s="7" t="s">
        <v>21</v>
      </c>
      <c r="D12" s="6" t="s">
        <v>6</v>
      </c>
      <c r="E12" s="3">
        <f>IFERROR(IF(SUM(E8-E6)/E6&lt;0,0,SUM(E8-E6)/E6),0)</f>
        <v>0</v>
      </c>
      <c r="F12" s="3">
        <f t="shared" ref="F12:L12" si="2">IFERROR(IF(SUM(F8-F6)/F6&lt;0,0,SUM(F8-F6)/F6),0)</f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f t="shared" si="2"/>
        <v>0</v>
      </c>
    </row>
    <row r="13" spans="1:13" ht="6" customHeight="1" x14ac:dyDescent="0.25">
      <c r="A13" s="44"/>
      <c r="B13" s="9"/>
      <c r="C13" s="10"/>
      <c r="D13" s="11"/>
      <c r="E13" s="10"/>
      <c r="F13" s="10"/>
      <c r="G13" s="10"/>
      <c r="H13" s="10"/>
      <c r="I13" s="10"/>
      <c r="J13" s="10"/>
      <c r="K13" s="10"/>
      <c r="L13" s="10"/>
    </row>
    <row r="14" spans="1:13" ht="15" customHeight="1" x14ac:dyDescent="0.25">
      <c r="A14" s="44"/>
      <c r="B14" s="46" t="s">
        <v>49</v>
      </c>
      <c r="C14" s="7" t="s">
        <v>19</v>
      </c>
      <c r="D14" s="5" t="s">
        <v>5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3" x14ac:dyDescent="0.25">
      <c r="A15" s="44"/>
      <c r="B15" s="47"/>
      <c r="C15" s="7" t="s">
        <v>20</v>
      </c>
      <c r="D15" s="5" t="s">
        <v>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5"/>
    </row>
    <row r="16" spans="1:13" x14ac:dyDescent="0.25">
      <c r="A16" s="44"/>
      <c r="B16" s="48"/>
      <c r="C16" s="7" t="s">
        <v>23</v>
      </c>
      <c r="D16" s="5" t="s">
        <v>4</v>
      </c>
      <c r="E16" s="17">
        <f>SUM(E15-E14)</f>
        <v>0</v>
      </c>
      <c r="F16" s="17">
        <f t="shared" ref="F16:L16" si="3">SUM(F15-F14)</f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5"/>
    </row>
    <row r="17" spans="1:13" x14ac:dyDescent="0.25">
      <c r="A17" s="44"/>
      <c r="B17" s="40">
        <f>SUM(D5+8)</f>
        <v>8</v>
      </c>
      <c r="C17" s="7" t="s">
        <v>27</v>
      </c>
      <c r="D17" s="5" t="s">
        <v>24</v>
      </c>
      <c r="E17" s="17">
        <f>IF(SUM(E15-E8)&lt;-50,0,SUM(E15-E8))</f>
        <v>0</v>
      </c>
      <c r="F17" s="17">
        <f t="shared" ref="F17:L17" si="4">IF(SUM(F15-F8)&lt;-50,0,SUM(F15-F8))</f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5"/>
    </row>
    <row r="18" spans="1:13" x14ac:dyDescent="0.25">
      <c r="A18" s="44"/>
      <c r="B18" s="41"/>
      <c r="C18" s="7" t="s">
        <v>22</v>
      </c>
      <c r="D18" s="5" t="s">
        <v>26</v>
      </c>
      <c r="E18" s="2">
        <f>IF(SUM(E15-E14) + (E14-E6)&lt;0,0,SUM(E15-E14) + (E14-E6))</f>
        <v>0</v>
      </c>
      <c r="F18" s="2">
        <f t="shared" ref="F18:L18" si="5">IF(SUM(F15-F14) + (F14-F6)&lt;0,0,SUM(F15-F14) + (F14-F6))</f>
        <v>0</v>
      </c>
      <c r="G18" s="2">
        <f t="shared" si="5"/>
        <v>0</v>
      </c>
      <c r="H18" s="2">
        <f t="shared" si="5"/>
        <v>0</v>
      </c>
      <c r="I18" s="2">
        <f t="shared" si="5"/>
        <v>0</v>
      </c>
      <c r="J18" s="2">
        <f t="shared" si="5"/>
        <v>0</v>
      </c>
      <c r="K18" s="2">
        <f t="shared" si="5"/>
        <v>0</v>
      </c>
      <c r="L18" s="2">
        <f t="shared" si="5"/>
        <v>0</v>
      </c>
    </row>
    <row r="19" spans="1:13" x14ac:dyDescent="0.25">
      <c r="A19" s="44"/>
      <c r="B19" s="42"/>
      <c r="C19" s="7" t="s">
        <v>21</v>
      </c>
      <c r="D19" s="6" t="s">
        <v>6</v>
      </c>
      <c r="E19" s="3">
        <f>IFERROR(IF(SUM(E15-E6)/E6&lt;0,0,SUM(E15-E6)/E6),0)</f>
        <v>0</v>
      </c>
      <c r="F19" s="3">
        <f t="shared" ref="F19:L19" si="6">IFERROR(IF(SUM(F15-F6)/F6&lt;0,0,SUM(F15-F6)/F6),0)</f>
        <v>0</v>
      </c>
      <c r="G19" s="3">
        <f t="shared" si="6"/>
        <v>0</v>
      </c>
      <c r="H19" s="3">
        <f t="shared" si="6"/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 t="shared" si="6"/>
        <v>0</v>
      </c>
    </row>
    <row r="20" spans="1:13" ht="6" customHeight="1" x14ac:dyDescent="0.25">
      <c r="A20" s="44"/>
      <c r="B20" s="12"/>
      <c r="C20" s="13"/>
      <c r="D20" s="14"/>
      <c r="E20" s="13"/>
      <c r="F20" s="13"/>
      <c r="G20" s="13"/>
      <c r="H20" s="13"/>
      <c r="I20" s="13"/>
      <c r="J20" s="13"/>
      <c r="K20" s="13"/>
      <c r="L20" s="13"/>
    </row>
    <row r="21" spans="1:13" ht="15" customHeight="1" x14ac:dyDescent="0.25">
      <c r="A21" s="44"/>
      <c r="B21" s="46" t="s">
        <v>50</v>
      </c>
      <c r="C21" s="7" t="s">
        <v>19</v>
      </c>
      <c r="D21" s="5" t="s">
        <v>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3" x14ac:dyDescent="0.25">
      <c r="A22" s="44"/>
      <c r="B22" s="47"/>
      <c r="C22" s="7" t="s">
        <v>20</v>
      </c>
      <c r="D22" s="5" t="s">
        <v>5</v>
      </c>
      <c r="E22" s="8"/>
      <c r="F22" s="8"/>
      <c r="G22" s="8"/>
      <c r="H22" s="8"/>
      <c r="I22" s="8"/>
      <c r="J22" s="8"/>
      <c r="K22" s="8"/>
      <c r="L22" s="8">
        <v>0</v>
      </c>
    </row>
    <row r="23" spans="1:13" x14ac:dyDescent="0.25">
      <c r="A23" s="44"/>
      <c r="B23" s="48"/>
      <c r="C23" s="7" t="s">
        <v>23</v>
      </c>
      <c r="D23" s="5" t="s">
        <v>4</v>
      </c>
      <c r="E23" s="17">
        <v>460</v>
      </c>
      <c r="F23" s="17">
        <f t="shared" ref="F23:L23" si="7">SUM(F22-F21)</f>
        <v>0</v>
      </c>
      <c r="G23" s="17">
        <f t="shared" si="7"/>
        <v>0</v>
      </c>
      <c r="H23" s="17">
        <f t="shared" si="7"/>
        <v>0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 t="shared" si="7"/>
        <v>0</v>
      </c>
    </row>
    <row r="24" spans="1:13" x14ac:dyDescent="0.25">
      <c r="A24" s="44"/>
      <c r="B24" s="40">
        <f>SUM(D5+9)</f>
        <v>9</v>
      </c>
      <c r="C24" s="7" t="s">
        <v>27</v>
      </c>
      <c r="D24" s="5" t="s">
        <v>24</v>
      </c>
      <c r="E24" s="17">
        <f>IF(SUM(E22-E15)&lt;-50,0,SUM(E22-E15))</f>
        <v>0</v>
      </c>
      <c r="F24" s="17">
        <f t="shared" ref="F24:L24" si="8">IF(SUM(F22-F15)&lt;-50,0,SUM(F22-F15))</f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</row>
    <row r="25" spans="1:13" x14ac:dyDescent="0.25">
      <c r="A25" s="44"/>
      <c r="B25" s="41"/>
      <c r="C25" s="7" t="s">
        <v>22</v>
      </c>
      <c r="D25" s="5" t="s">
        <v>26</v>
      </c>
      <c r="E25" s="2">
        <f>IF(SUM(E22-E21) + (E21-E6)&lt;0,0,SUM(E22-E21) + (E21-E6))</f>
        <v>0</v>
      </c>
      <c r="F25" s="2">
        <f t="shared" ref="F25:L25" si="9">IF(SUM(F22-F21) + (F21-F6)&lt;0,0,SUM(F22-F21) + (F21-F6))</f>
        <v>0</v>
      </c>
      <c r="G25" s="2">
        <f t="shared" si="9"/>
        <v>0</v>
      </c>
      <c r="H25" s="2">
        <f t="shared" si="9"/>
        <v>0</v>
      </c>
      <c r="I25" s="2">
        <f t="shared" si="9"/>
        <v>0</v>
      </c>
      <c r="J25" s="2">
        <f t="shared" si="9"/>
        <v>0</v>
      </c>
      <c r="K25" s="2">
        <f t="shared" si="9"/>
        <v>0</v>
      </c>
      <c r="L25" s="2">
        <f t="shared" si="9"/>
        <v>0</v>
      </c>
    </row>
    <row r="26" spans="1:13" x14ac:dyDescent="0.25">
      <c r="A26" s="44"/>
      <c r="B26" s="42"/>
      <c r="C26" s="7" t="s">
        <v>21</v>
      </c>
      <c r="D26" s="6" t="s">
        <v>6</v>
      </c>
      <c r="E26" s="3">
        <f>IFERROR(IF(SUM(E22-E6)/E6&lt;0,0,SUM(E22-E6)/E6),0)</f>
        <v>0</v>
      </c>
      <c r="F26" s="3">
        <f t="shared" ref="F26:L26" si="10">IFERROR(IF(SUM(F22-F6)/F6&lt;0,0,SUM(F22-F6)/F6),0)</f>
        <v>0</v>
      </c>
      <c r="G26" s="3">
        <f t="shared" si="10"/>
        <v>0</v>
      </c>
      <c r="H26" s="3">
        <f t="shared" si="10"/>
        <v>0</v>
      </c>
      <c r="I26" s="3">
        <f t="shared" si="10"/>
        <v>0</v>
      </c>
      <c r="J26" s="3">
        <f t="shared" si="10"/>
        <v>0</v>
      </c>
      <c r="K26" s="3">
        <f t="shared" si="10"/>
        <v>0</v>
      </c>
      <c r="L26" s="3">
        <f t="shared" si="10"/>
        <v>0</v>
      </c>
    </row>
    <row r="27" spans="1:13" ht="6" customHeight="1" x14ac:dyDescent="0.25">
      <c r="A27" s="44"/>
      <c r="B27" s="22"/>
      <c r="C27" s="13"/>
      <c r="D27" s="14"/>
      <c r="E27" s="13"/>
      <c r="F27" s="13"/>
      <c r="G27" s="13"/>
      <c r="H27" s="13"/>
      <c r="I27" s="13"/>
      <c r="J27" s="13"/>
      <c r="K27" s="13"/>
      <c r="L27" s="13"/>
    </row>
    <row r="28" spans="1:13" ht="15" customHeight="1" x14ac:dyDescent="0.25">
      <c r="A28" s="44"/>
      <c r="B28" s="46" t="s">
        <v>51</v>
      </c>
      <c r="C28" s="7" t="s">
        <v>19</v>
      </c>
      <c r="D28" s="5" t="s">
        <v>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1:13" x14ac:dyDescent="0.25">
      <c r="A29" s="44"/>
      <c r="B29" s="47"/>
      <c r="C29" s="7" t="s">
        <v>20</v>
      </c>
      <c r="D29" s="5" t="s">
        <v>5</v>
      </c>
      <c r="E29" s="8"/>
      <c r="F29" s="8"/>
      <c r="G29" s="8"/>
      <c r="H29" s="8"/>
      <c r="I29" s="8"/>
      <c r="J29" s="8"/>
      <c r="K29" s="8"/>
      <c r="L29" s="8">
        <v>0</v>
      </c>
    </row>
    <row r="30" spans="1:13" x14ac:dyDescent="0.25">
      <c r="A30" s="44"/>
      <c r="B30" s="48"/>
      <c r="C30" s="7" t="s">
        <v>23</v>
      </c>
      <c r="D30" s="5" t="s">
        <v>4</v>
      </c>
      <c r="E30" s="17">
        <f>SUM(E29-E28)</f>
        <v>0</v>
      </c>
      <c r="F30" s="17">
        <f t="shared" ref="F30:L30" si="11">SUM(F29-F28)</f>
        <v>0</v>
      </c>
      <c r="G30" s="17">
        <f t="shared" si="11"/>
        <v>0</v>
      </c>
      <c r="H30" s="17">
        <f t="shared" si="11"/>
        <v>0</v>
      </c>
      <c r="I30" s="17">
        <f t="shared" si="11"/>
        <v>0</v>
      </c>
      <c r="J30" s="17">
        <f t="shared" si="11"/>
        <v>0</v>
      </c>
      <c r="K30" s="17">
        <f t="shared" si="11"/>
        <v>0</v>
      </c>
      <c r="L30" s="17">
        <f t="shared" si="11"/>
        <v>0</v>
      </c>
    </row>
    <row r="31" spans="1:13" x14ac:dyDescent="0.25">
      <c r="A31" s="44"/>
      <c r="B31" s="40">
        <f>SUM(D5+10)</f>
        <v>10</v>
      </c>
      <c r="C31" s="7" t="s">
        <v>27</v>
      </c>
      <c r="D31" s="5" t="s">
        <v>24</v>
      </c>
      <c r="E31" s="17">
        <f>IF(SUM(E29-E22)&lt;-50,0,SUM(E29-E22))</f>
        <v>0</v>
      </c>
      <c r="F31" s="17">
        <f t="shared" ref="F31:L31" si="12">IF(SUM(F29-F22)&lt;-50,0,SUM(F29-F22))</f>
        <v>0</v>
      </c>
      <c r="G31" s="17">
        <f t="shared" si="12"/>
        <v>0</v>
      </c>
      <c r="H31" s="17">
        <f t="shared" si="12"/>
        <v>0</v>
      </c>
      <c r="I31" s="17">
        <f t="shared" si="12"/>
        <v>0</v>
      </c>
      <c r="J31" s="17">
        <f t="shared" si="12"/>
        <v>0</v>
      </c>
      <c r="K31" s="17">
        <f t="shared" si="12"/>
        <v>0</v>
      </c>
      <c r="L31" s="17">
        <f t="shared" si="12"/>
        <v>0</v>
      </c>
    </row>
    <row r="32" spans="1:13" x14ac:dyDescent="0.25">
      <c r="A32" s="44"/>
      <c r="B32" s="41"/>
      <c r="C32" s="7" t="s">
        <v>22</v>
      </c>
      <c r="D32" s="5" t="s">
        <v>26</v>
      </c>
      <c r="E32" s="2">
        <f>IF(SUM(E29-E28) + (E28-E6)&lt;0,0,SUM(E29-E28) + (E28-E6))</f>
        <v>0</v>
      </c>
      <c r="F32" s="2">
        <f t="shared" ref="F32:L32" si="13">IF(SUM(F29-F28) + (F28-F6)&lt;0,0,SUM(F29-F28) + (F28-F6))</f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</row>
    <row r="33" spans="1:12" x14ac:dyDescent="0.25">
      <c r="A33" s="44"/>
      <c r="B33" s="42"/>
      <c r="C33" s="7" t="s">
        <v>21</v>
      </c>
      <c r="D33" s="6" t="s">
        <v>6</v>
      </c>
      <c r="E33" s="3">
        <f>IFERROR(IF(SUM(E29-E6)/E6&lt;0,0,SUM(E29-E6)/E6),0)</f>
        <v>0</v>
      </c>
      <c r="F33" s="3">
        <f t="shared" ref="F33:L33" si="14">IFERROR(IF(SUM(F29-F6)/F6&lt;0,0,SUM(F29-F6)/F6),0)</f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</row>
    <row r="34" spans="1:12" ht="6" customHeight="1" x14ac:dyDescent="0.25">
      <c r="A34" s="44"/>
      <c r="B34" s="12"/>
      <c r="C34" s="13"/>
      <c r="D34" s="14"/>
      <c r="E34" s="13"/>
      <c r="F34" s="13"/>
      <c r="G34" s="13"/>
      <c r="H34" s="13"/>
      <c r="I34" s="13"/>
      <c r="J34" s="13"/>
      <c r="K34" s="13"/>
      <c r="L34" s="13"/>
    </row>
    <row r="35" spans="1:12" ht="15" customHeight="1" x14ac:dyDescent="0.25">
      <c r="A35" s="44"/>
      <c r="B35" s="46" t="s">
        <v>52</v>
      </c>
      <c r="C35" s="7" t="s">
        <v>19</v>
      </c>
      <c r="D35" s="5" t="s">
        <v>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</row>
    <row r="36" spans="1:12" x14ac:dyDescent="0.25">
      <c r="A36" s="44"/>
      <c r="B36" s="47"/>
      <c r="C36" s="7" t="s">
        <v>20</v>
      </c>
      <c r="D36" s="5" t="s">
        <v>5</v>
      </c>
      <c r="E36" s="8"/>
      <c r="F36" s="8"/>
      <c r="G36" s="8"/>
      <c r="H36" s="8"/>
      <c r="I36" s="8"/>
      <c r="J36" s="8"/>
      <c r="K36" s="8"/>
      <c r="L36" s="8">
        <v>0</v>
      </c>
    </row>
    <row r="37" spans="1:12" x14ac:dyDescent="0.25">
      <c r="A37" s="44"/>
      <c r="B37" s="48"/>
      <c r="C37" s="7" t="s">
        <v>23</v>
      </c>
      <c r="D37" s="5" t="s">
        <v>4</v>
      </c>
      <c r="E37" s="1">
        <f>SUM(E36-E35)</f>
        <v>0</v>
      </c>
      <c r="F37" s="1">
        <f t="shared" ref="F37:L37" si="15">SUM(F36-F35)</f>
        <v>0</v>
      </c>
      <c r="G37" s="1">
        <f t="shared" si="15"/>
        <v>0</v>
      </c>
      <c r="H37" s="1">
        <f t="shared" si="15"/>
        <v>0</v>
      </c>
      <c r="I37" s="1">
        <f t="shared" si="15"/>
        <v>0</v>
      </c>
      <c r="J37" s="1">
        <f t="shared" si="15"/>
        <v>0</v>
      </c>
      <c r="K37" s="1">
        <f t="shared" si="15"/>
        <v>0</v>
      </c>
      <c r="L37" s="1">
        <f t="shared" si="15"/>
        <v>0</v>
      </c>
    </row>
    <row r="38" spans="1:12" x14ac:dyDescent="0.25">
      <c r="A38" s="44"/>
      <c r="B38" s="40">
        <f>SUM(D5+11)</f>
        <v>11</v>
      </c>
      <c r="C38" s="7" t="s">
        <v>27</v>
      </c>
      <c r="D38" s="5" t="s">
        <v>24</v>
      </c>
      <c r="E38" s="1">
        <f>IF(SUM(E36-E29)&lt;-50,0,SUM(E36-E29))</f>
        <v>0</v>
      </c>
      <c r="F38" s="1">
        <f t="shared" ref="F38:L38" si="16">IF(SUM(F36-F29)&lt;-50,0,SUM(F36-F29))</f>
        <v>0</v>
      </c>
      <c r="G38" s="1">
        <f t="shared" si="16"/>
        <v>0</v>
      </c>
      <c r="H38" s="1">
        <f t="shared" si="16"/>
        <v>0</v>
      </c>
      <c r="I38" s="1">
        <f t="shared" si="16"/>
        <v>0</v>
      </c>
      <c r="J38" s="1">
        <f t="shared" si="16"/>
        <v>0</v>
      </c>
      <c r="K38" s="1">
        <f t="shared" si="16"/>
        <v>0</v>
      </c>
      <c r="L38" s="1">
        <f t="shared" si="16"/>
        <v>0</v>
      </c>
    </row>
    <row r="39" spans="1:12" x14ac:dyDescent="0.25">
      <c r="A39" s="44"/>
      <c r="B39" s="41"/>
      <c r="C39" s="7" t="s">
        <v>22</v>
      </c>
      <c r="D39" s="5" t="s">
        <v>26</v>
      </c>
      <c r="E39" s="2">
        <f>IF(SUM(E36-E35)+(E35-E6)&lt;0,0,SUM(E36-E35)+(E35-E6))</f>
        <v>0</v>
      </c>
      <c r="F39" s="2">
        <f t="shared" ref="F39:L39" si="17">IF(SUM(F36-F35)+(F35-F6)&lt;0,0,SUM(F36-F35)+(F35-F6))</f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</row>
    <row r="40" spans="1:12" x14ac:dyDescent="0.25">
      <c r="A40" s="44"/>
      <c r="B40" s="42"/>
      <c r="C40" s="7" t="s">
        <v>21</v>
      </c>
      <c r="D40" s="6" t="s">
        <v>6</v>
      </c>
      <c r="E40" s="3">
        <f>IFERROR(IF(SUM(E36-E6)/E6&lt;0,0,SUM(E36-E6)/E6),0)</f>
        <v>0</v>
      </c>
      <c r="F40" s="3">
        <f t="shared" ref="F40:L40" si="18">IFERROR(IF(SUM(F36-F6)/F6&lt;0,0,SUM(F36-F6)/F6),0)</f>
        <v>0</v>
      </c>
      <c r="G40" s="3">
        <f t="shared" si="18"/>
        <v>0</v>
      </c>
      <c r="H40" s="3">
        <f t="shared" si="18"/>
        <v>0</v>
      </c>
      <c r="I40" s="3">
        <f t="shared" si="18"/>
        <v>0</v>
      </c>
      <c r="J40" s="3">
        <f t="shared" si="18"/>
        <v>0</v>
      </c>
      <c r="K40" s="3">
        <f t="shared" si="18"/>
        <v>0</v>
      </c>
      <c r="L40" s="3">
        <f t="shared" si="18"/>
        <v>0</v>
      </c>
    </row>
    <row r="41" spans="1:12" ht="6" customHeight="1" x14ac:dyDescent="0.25">
      <c r="A41" s="44"/>
      <c r="B41" s="12"/>
      <c r="C41" s="13"/>
      <c r="D41" s="14"/>
      <c r="E41" s="13"/>
      <c r="F41" s="13"/>
      <c r="G41" s="13"/>
      <c r="H41" s="13"/>
      <c r="I41" s="13"/>
      <c r="J41" s="13"/>
      <c r="K41" s="13"/>
      <c r="L41" s="13"/>
    </row>
    <row r="42" spans="1:12" ht="15" customHeight="1" x14ac:dyDescent="0.25">
      <c r="A42" s="44"/>
      <c r="B42" s="46" t="s">
        <v>53</v>
      </c>
      <c r="C42" s="7" t="s">
        <v>19</v>
      </c>
      <c r="D42" s="5" t="s">
        <v>5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2" x14ac:dyDescent="0.25">
      <c r="A43" s="44"/>
      <c r="B43" s="47"/>
      <c r="C43" s="7" t="s">
        <v>20</v>
      </c>
      <c r="D43" s="5" t="s">
        <v>5</v>
      </c>
      <c r="E43" s="8"/>
      <c r="F43" s="8"/>
      <c r="G43" s="8"/>
      <c r="H43" s="8"/>
      <c r="I43" s="8"/>
      <c r="J43" s="8"/>
      <c r="K43" s="8"/>
      <c r="L43" s="8">
        <v>0</v>
      </c>
    </row>
    <row r="44" spans="1:12" x14ac:dyDescent="0.25">
      <c r="A44" s="44"/>
      <c r="B44" s="48"/>
      <c r="C44" s="7" t="s">
        <v>23</v>
      </c>
      <c r="D44" s="5" t="s">
        <v>4</v>
      </c>
      <c r="E44" s="1">
        <f>SUM(E43-E42)</f>
        <v>0</v>
      </c>
      <c r="F44" s="1">
        <f t="shared" ref="F44:L44" si="19">SUM(F43-F42)</f>
        <v>0</v>
      </c>
      <c r="G44" s="1">
        <f t="shared" si="19"/>
        <v>0</v>
      </c>
      <c r="H44" s="1">
        <f t="shared" si="19"/>
        <v>0</v>
      </c>
      <c r="I44" s="1">
        <f t="shared" si="19"/>
        <v>0</v>
      </c>
      <c r="J44" s="1">
        <f t="shared" si="19"/>
        <v>0</v>
      </c>
      <c r="K44" s="1">
        <f t="shared" si="19"/>
        <v>0</v>
      </c>
      <c r="L44" s="1">
        <f t="shared" si="19"/>
        <v>0</v>
      </c>
    </row>
    <row r="45" spans="1:12" x14ac:dyDescent="0.25">
      <c r="A45" s="44"/>
      <c r="B45" s="40">
        <f>SUM(D5+12)</f>
        <v>12</v>
      </c>
      <c r="C45" s="7" t="s">
        <v>27</v>
      </c>
      <c r="D45" s="5" t="s">
        <v>24</v>
      </c>
      <c r="E45" s="1">
        <f>IF(SUM(E43-E36)&lt;-50,0,SUM(E43-E36))</f>
        <v>0</v>
      </c>
      <c r="F45" s="1">
        <f t="shared" ref="F45:L45" si="20">IF(SUM(F43-F36)&lt;-50,0,SUM(F43-F36))</f>
        <v>0</v>
      </c>
      <c r="G45" s="1">
        <f t="shared" si="20"/>
        <v>0</v>
      </c>
      <c r="H45" s="1">
        <f t="shared" si="20"/>
        <v>0</v>
      </c>
      <c r="I45" s="1">
        <f t="shared" si="20"/>
        <v>0</v>
      </c>
      <c r="J45" s="1">
        <f t="shared" si="20"/>
        <v>0</v>
      </c>
      <c r="K45" s="1">
        <f t="shared" si="20"/>
        <v>0</v>
      </c>
      <c r="L45" s="1">
        <f t="shared" si="20"/>
        <v>0</v>
      </c>
    </row>
    <row r="46" spans="1:12" x14ac:dyDescent="0.25">
      <c r="A46" s="44"/>
      <c r="B46" s="41"/>
      <c r="C46" s="7" t="s">
        <v>22</v>
      </c>
      <c r="D46" s="5" t="s">
        <v>26</v>
      </c>
      <c r="E46" s="2">
        <f>IF(SUM(E43-E42)+(E42-E6)&lt;0,0,SUM(E43-E42)+(E42-E6))</f>
        <v>0</v>
      </c>
      <c r="F46" s="2">
        <f t="shared" ref="F46:L46" si="21">IF(SUM(F43-F42)+(F42-F6)&lt;0,0,SUM(F43-F42)+(F42-F6))</f>
        <v>0</v>
      </c>
      <c r="G46" s="2">
        <f t="shared" si="21"/>
        <v>0</v>
      </c>
      <c r="H46" s="2">
        <f t="shared" si="21"/>
        <v>0</v>
      </c>
      <c r="I46" s="2">
        <f t="shared" si="21"/>
        <v>0</v>
      </c>
      <c r="J46" s="2">
        <f t="shared" si="21"/>
        <v>0</v>
      </c>
      <c r="K46" s="2">
        <f t="shared" si="21"/>
        <v>0</v>
      </c>
      <c r="L46" s="2">
        <f t="shared" si="21"/>
        <v>0</v>
      </c>
    </row>
    <row r="47" spans="1:12" x14ac:dyDescent="0.25">
      <c r="A47" s="45"/>
      <c r="B47" s="42"/>
      <c r="C47" s="7" t="s">
        <v>21</v>
      </c>
      <c r="D47" s="6" t="s">
        <v>6</v>
      </c>
      <c r="E47" s="3">
        <f>IFERROR(IF(SUM(E43-E6)/E6&lt;0,0,SUM(E43-E6)/E6),0)</f>
        <v>0</v>
      </c>
      <c r="F47" s="3">
        <f t="shared" ref="F47:L47" si="22">IFERROR(IF(SUM(F43-F6)/F6&lt;0,0,SUM(F43-F6)/F6),0)</f>
        <v>0</v>
      </c>
      <c r="G47" s="3">
        <f t="shared" si="22"/>
        <v>0</v>
      </c>
      <c r="H47" s="3">
        <f t="shared" si="22"/>
        <v>0</v>
      </c>
      <c r="I47" s="3">
        <f t="shared" si="22"/>
        <v>0</v>
      </c>
      <c r="J47" s="3">
        <f t="shared" si="22"/>
        <v>0</v>
      </c>
      <c r="K47" s="3">
        <f t="shared" si="22"/>
        <v>0</v>
      </c>
      <c r="L47" s="3">
        <f t="shared" si="22"/>
        <v>0</v>
      </c>
    </row>
    <row r="48" spans="1:12" ht="6" customHeight="1" x14ac:dyDescent="0.25"/>
  </sheetData>
  <mergeCells count="19">
    <mergeCell ref="A6:D6"/>
    <mergeCell ref="A1:D1"/>
    <mergeCell ref="A2:D2"/>
    <mergeCell ref="A3:D3"/>
    <mergeCell ref="A4:D4"/>
    <mergeCell ref="A5:C5"/>
    <mergeCell ref="B38:B40"/>
    <mergeCell ref="B42:B44"/>
    <mergeCell ref="B45:B47"/>
    <mergeCell ref="A7:A47"/>
    <mergeCell ref="B7:B9"/>
    <mergeCell ref="B10:B12"/>
    <mergeCell ref="B14:B16"/>
    <mergeCell ref="B17:B19"/>
    <mergeCell ref="B21:B23"/>
    <mergeCell ref="B24:B26"/>
    <mergeCell ref="B28:B30"/>
    <mergeCell ref="B31:B33"/>
    <mergeCell ref="B35:B37"/>
  </mergeCells>
  <pageMargins left="1.1023622047244095" right="0.70866141732283472" top="0.74803149606299213" bottom="0.74803149606299213" header="0.31496062992125984" footer="0.31496062992125984"/>
  <pageSetup paperSize="9" scale="76" orientation="landscape" r:id="rId1"/>
  <headerFooter>
    <oddFooter>&amp;L&amp;A&amp;R&amp;D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8"/>
  <sheetViews>
    <sheetView topLeftCell="A13" zoomScaleNormal="100" workbookViewId="0">
      <selection activeCell="E15" sqref="E15:G15"/>
    </sheetView>
  </sheetViews>
  <sheetFormatPr defaultRowHeight="15" x14ac:dyDescent="0.25"/>
  <cols>
    <col min="1" max="1" width="3.7109375" bestFit="1" customWidth="1"/>
    <col min="2" max="2" width="22.7109375" customWidth="1"/>
    <col min="3" max="3" width="24.28515625" bestFit="1" customWidth="1"/>
    <col min="4" max="4" width="11.28515625" customWidth="1"/>
    <col min="5" max="12" width="10.7109375" customWidth="1"/>
    <col min="13" max="13" width="9.140625" customWidth="1"/>
  </cols>
  <sheetData>
    <row r="1" spans="1:13" x14ac:dyDescent="0.25">
      <c r="A1" s="49" t="s">
        <v>9</v>
      </c>
      <c r="B1" s="49"/>
      <c r="C1" s="49"/>
      <c r="D1" s="49"/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</row>
    <row r="2" spans="1:13" x14ac:dyDescent="0.25">
      <c r="A2" s="36" t="s">
        <v>3</v>
      </c>
      <c r="B2" s="36"/>
      <c r="C2" s="36"/>
      <c r="D2" s="36"/>
      <c r="E2" s="26">
        <f>'Week #01'!E2</f>
        <v>0</v>
      </c>
      <c r="F2" s="26">
        <f>'Week #01'!F2</f>
        <v>0</v>
      </c>
      <c r="G2" s="26">
        <f>'Week #01'!G2</f>
        <v>0</v>
      </c>
      <c r="H2" s="26">
        <f>'Week #01'!H2</f>
        <v>0</v>
      </c>
      <c r="I2" s="26">
        <f>'Week #01'!I2</f>
        <v>0</v>
      </c>
      <c r="J2" s="26">
        <f>'Week #01'!J2</f>
        <v>0</v>
      </c>
      <c r="K2" s="26">
        <f>'Week #01'!K2</f>
        <v>0</v>
      </c>
      <c r="L2" s="26">
        <f>'Week #01'!L2</f>
        <v>0</v>
      </c>
    </row>
    <row r="3" spans="1:13" ht="22.5" x14ac:dyDescent="0.25">
      <c r="A3" s="37" t="s">
        <v>18</v>
      </c>
      <c r="B3" s="38"/>
      <c r="C3" s="38"/>
      <c r="D3" s="39"/>
      <c r="E3" s="27">
        <f>'Week #01'!E3</f>
        <v>0</v>
      </c>
      <c r="F3" s="27">
        <f>'Week #01'!F3</f>
        <v>0</v>
      </c>
      <c r="G3" s="27">
        <f>'Week #01'!G3</f>
        <v>0</v>
      </c>
      <c r="H3" s="27">
        <f>'Week #01'!H3</f>
        <v>0</v>
      </c>
      <c r="I3" s="28">
        <f>'Week #01'!I3</f>
        <v>0</v>
      </c>
      <c r="J3" s="28">
        <f>'Week #01'!J3</f>
        <v>0</v>
      </c>
      <c r="K3" s="28">
        <f>'Week #01'!K3</f>
        <v>0</v>
      </c>
      <c r="L3" s="28">
        <f>'Week #01'!L3</f>
        <v>0</v>
      </c>
    </row>
    <row r="4" spans="1:13" x14ac:dyDescent="0.25">
      <c r="A4" s="36" t="s">
        <v>0</v>
      </c>
      <c r="B4" s="36"/>
      <c r="C4" s="36"/>
      <c r="D4" s="36"/>
      <c r="E4" s="28" t="str">
        <f>'Week #01'!E4</f>
        <v>Maak keuze</v>
      </c>
      <c r="F4" s="28" t="str">
        <f>'Week #01'!F4</f>
        <v>Maak keuze</v>
      </c>
      <c r="G4" s="28" t="str">
        <f>'Week #01'!G4</f>
        <v>Maak keuze</v>
      </c>
      <c r="H4" s="28" t="str">
        <f>'Week #01'!H4</f>
        <v>Maak keuze</v>
      </c>
      <c r="I4" s="28" t="str">
        <f>'Week #01'!I4</f>
        <v>Maak keuze</v>
      </c>
      <c r="J4" s="28" t="str">
        <f>'Week #01'!J4</f>
        <v>Maak keuze</v>
      </c>
      <c r="K4" s="28" t="str">
        <f>'Week #01'!K4</f>
        <v>Maak keuze</v>
      </c>
      <c r="L4" s="28" t="str">
        <f>'Week #01'!L4</f>
        <v>Maak keuze</v>
      </c>
    </row>
    <row r="5" spans="1:13" x14ac:dyDescent="0.25">
      <c r="A5" s="37" t="s">
        <v>31</v>
      </c>
      <c r="B5" s="38"/>
      <c r="C5" s="38"/>
      <c r="D5" s="23">
        <f>'Week #01'!D5</f>
        <v>0</v>
      </c>
      <c r="E5" s="20"/>
      <c r="F5" s="20"/>
      <c r="G5" s="20"/>
      <c r="H5" s="20"/>
      <c r="I5" s="20"/>
      <c r="J5" s="20"/>
      <c r="K5" s="20"/>
      <c r="L5" s="20"/>
    </row>
    <row r="6" spans="1:13" ht="15" customHeight="1" x14ac:dyDescent="0.25">
      <c r="A6" s="30" t="s">
        <v>7</v>
      </c>
      <c r="B6" s="31"/>
      <c r="C6" s="31"/>
      <c r="D6" s="32"/>
      <c r="E6" s="25">
        <f>'Week #01'!E6</f>
        <v>0</v>
      </c>
      <c r="F6" s="25">
        <f>'Week #01'!F6</f>
        <v>0</v>
      </c>
      <c r="G6" s="25">
        <f>'Week #01'!G6</f>
        <v>0</v>
      </c>
      <c r="H6" s="25">
        <f>'Week #01'!H6</f>
        <v>0</v>
      </c>
      <c r="I6" s="25">
        <f>'Week #01'!I6</f>
        <v>0</v>
      </c>
      <c r="J6" s="25">
        <f>'Week #01'!J6</f>
        <v>0</v>
      </c>
      <c r="K6" s="25">
        <f>'Week #01'!K6</f>
        <v>0</v>
      </c>
      <c r="L6" s="25">
        <f>'Week #01'!L6</f>
        <v>0</v>
      </c>
    </row>
    <row r="7" spans="1:13" x14ac:dyDescent="0.25">
      <c r="A7" s="43" t="s">
        <v>28</v>
      </c>
      <c r="B7" s="46" t="s">
        <v>59</v>
      </c>
      <c r="C7" s="7" t="s">
        <v>19</v>
      </c>
      <c r="D7" s="5" t="s">
        <v>5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3" x14ac:dyDescent="0.25">
      <c r="A8" s="44"/>
      <c r="B8" s="47"/>
      <c r="C8" s="7" t="s">
        <v>20</v>
      </c>
      <c r="D8" s="5" t="s">
        <v>5</v>
      </c>
      <c r="E8" s="8"/>
      <c r="F8" s="8"/>
      <c r="G8" s="8"/>
      <c r="H8" s="8"/>
      <c r="I8" s="8"/>
      <c r="J8" s="8"/>
      <c r="K8" s="8"/>
      <c r="L8" s="8">
        <v>0</v>
      </c>
    </row>
    <row r="9" spans="1:13" x14ac:dyDescent="0.25">
      <c r="A9" s="44"/>
      <c r="B9" s="48"/>
      <c r="C9" s="7" t="s">
        <v>23</v>
      </c>
      <c r="D9" s="5" t="s">
        <v>4</v>
      </c>
      <c r="E9" s="17"/>
      <c r="F9" s="17"/>
      <c r="G9" s="17"/>
      <c r="H9" s="17"/>
      <c r="I9" s="17"/>
      <c r="J9" s="17"/>
      <c r="K9" s="17"/>
      <c r="L9" s="17">
        <f t="shared" ref="L9" si="0">SUM(L8-L7)</f>
        <v>0</v>
      </c>
    </row>
    <row r="10" spans="1:13" x14ac:dyDescent="0.25">
      <c r="A10" s="44"/>
      <c r="B10" s="40">
        <f>SUM(D5+13)</f>
        <v>13</v>
      </c>
      <c r="C10" s="7" t="s">
        <v>27</v>
      </c>
      <c r="D10" s="5" t="s">
        <v>24</v>
      </c>
      <c r="E10" s="17">
        <f>IF(SUM(E8-'Week #02'!E43)&lt;-50,0,SUM(E8-'Week #02'!E43))</f>
        <v>0</v>
      </c>
      <c r="F10" s="17">
        <f>IF(SUM(F8-'Week #02'!F43)&lt;-50,0,SUM(F8-'Week #02'!F43))</f>
        <v>0</v>
      </c>
      <c r="G10" s="17">
        <f>IF(SUM(G8-'Week #02'!G43)&lt;-50,0,SUM(G8-'Week #02'!G43))</f>
        <v>0</v>
      </c>
      <c r="H10" s="17">
        <f>IF(SUM(H8-'Week #02'!H43)&lt;-50,0,SUM(H8-'Week #02'!H43))</f>
        <v>0</v>
      </c>
      <c r="I10" s="17">
        <f>IF(SUM(I8-'Week #02'!I43)&lt;-50,0,SUM(I8-'Week #02'!I43))</f>
        <v>0</v>
      </c>
      <c r="J10" s="17">
        <f>IF(SUM(J8-'Week #02'!J43)&lt;-50,0,SUM(J8-'Week #02'!J43))</f>
        <v>0</v>
      </c>
      <c r="K10" s="17">
        <f>IF(SUM(K8-'Week #02'!K43)&lt;-50,0,SUM(K8-'Week #02'!K43))</f>
        <v>0</v>
      </c>
      <c r="L10" s="17">
        <f>IF(SUM(L8-'Week #02'!L43)&lt;-50,0,SUM(L8-'Week #02'!L43))</f>
        <v>0</v>
      </c>
    </row>
    <row r="11" spans="1:13" x14ac:dyDescent="0.25">
      <c r="A11" s="44"/>
      <c r="B11" s="41"/>
      <c r="C11" s="7" t="s">
        <v>22</v>
      </c>
      <c r="D11" s="5" t="s">
        <v>26</v>
      </c>
      <c r="E11" s="2"/>
      <c r="F11" s="2">
        <f t="shared" ref="F11:L11" si="1">IF(SUM(F8-F7) + (F7-F6)&lt;0,0,SUM(F8-F7) + (F7-F6))</f>
        <v>0</v>
      </c>
      <c r="G11" s="2">
        <f t="shared" si="1"/>
        <v>0</v>
      </c>
      <c r="H11" s="2">
        <f t="shared" si="1"/>
        <v>0</v>
      </c>
      <c r="I11" s="2">
        <f t="shared" si="1"/>
        <v>0</v>
      </c>
      <c r="J11" s="2">
        <f t="shared" si="1"/>
        <v>0</v>
      </c>
      <c r="K11" s="2">
        <f t="shared" si="1"/>
        <v>0</v>
      </c>
      <c r="L11" s="2">
        <f t="shared" si="1"/>
        <v>0</v>
      </c>
    </row>
    <row r="12" spans="1:13" x14ac:dyDescent="0.25">
      <c r="A12" s="44"/>
      <c r="B12" s="42"/>
      <c r="C12" s="7" t="s">
        <v>21</v>
      </c>
      <c r="D12" s="6" t="s">
        <v>6</v>
      </c>
      <c r="E12" s="3">
        <f>IFERROR(IF(SUM(E8-E6)/E6&lt;0,0,SUM(E8-E6)/E6),0)</f>
        <v>0</v>
      </c>
      <c r="F12" s="3">
        <f t="shared" ref="F12:L12" si="2">IFERROR(IF(SUM(F8-F6)/F6&lt;0,0,SUM(F8-F6)/F6),0)</f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f t="shared" si="2"/>
        <v>0</v>
      </c>
    </row>
    <row r="13" spans="1:13" ht="6" customHeight="1" x14ac:dyDescent="0.25">
      <c r="A13" s="44"/>
      <c r="B13" s="9"/>
      <c r="C13" s="10"/>
      <c r="D13" s="11"/>
      <c r="E13" s="10"/>
      <c r="F13" s="10"/>
      <c r="G13" s="10"/>
      <c r="H13" s="10"/>
      <c r="I13" s="10"/>
      <c r="J13" s="10"/>
      <c r="K13" s="10"/>
      <c r="L13" s="10"/>
    </row>
    <row r="14" spans="1:13" ht="15" customHeight="1" x14ac:dyDescent="0.25">
      <c r="A14" s="44"/>
      <c r="B14" s="46" t="s">
        <v>60</v>
      </c>
      <c r="C14" s="7" t="s">
        <v>19</v>
      </c>
      <c r="D14" s="5" t="s">
        <v>5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3" x14ac:dyDescent="0.25">
      <c r="A15" s="44"/>
      <c r="B15" s="47"/>
      <c r="C15" s="7" t="s">
        <v>20</v>
      </c>
      <c r="D15" s="5" t="s">
        <v>5</v>
      </c>
      <c r="E15" s="8"/>
      <c r="F15" s="8"/>
      <c r="G15" s="8"/>
      <c r="H15" s="8"/>
      <c r="I15" s="8"/>
      <c r="J15" s="8"/>
      <c r="K15" s="8"/>
      <c r="L15" s="8">
        <v>0</v>
      </c>
      <c r="M15" s="15"/>
    </row>
    <row r="16" spans="1:13" x14ac:dyDescent="0.25">
      <c r="A16" s="44"/>
      <c r="B16" s="48"/>
      <c r="C16" s="7" t="s">
        <v>23</v>
      </c>
      <c r="D16" s="5" t="s">
        <v>4</v>
      </c>
      <c r="E16" s="17">
        <f>SUM(E15-E14)</f>
        <v>0</v>
      </c>
      <c r="F16" s="17">
        <f t="shared" ref="F16:L16" si="3">SUM(F15-F14)</f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5"/>
    </row>
    <row r="17" spans="1:13" x14ac:dyDescent="0.25">
      <c r="A17" s="44"/>
      <c r="B17" s="40">
        <f>SUM(D5+14)</f>
        <v>14</v>
      </c>
      <c r="C17" s="7" t="s">
        <v>27</v>
      </c>
      <c r="D17" s="5" t="s">
        <v>24</v>
      </c>
      <c r="E17" s="17">
        <f>IF(SUM(E15-E8)&lt;-50,0,SUM(E15-E8))</f>
        <v>0</v>
      </c>
      <c r="F17" s="17">
        <f t="shared" ref="F17:L17" si="4">IF(SUM(F15-F8)&lt;-50,0,SUM(F15-F8))</f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5"/>
    </row>
    <row r="18" spans="1:13" x14ac:dyDescent="0.25">
      <c r="A18" s="44"/>
      <c r="B18" s="41"/>
      <c r="C18" s="7" t="s">
        <v>22</v>
      </c>
      <c r="D18" s="5" t="s">
        <v>26</v>
      </c>
      <c r="E18" s="2">
        <f>IF(SUM(E15-E14) + (E14-E6)&lt;0,0,SUM(E15-E14) + (E14-E6))</f>
        <v>0</v>
      </c>
      <c r="F18" s="2">
        <f t="shared" ref="F18:L18" si="5">IF(SUM(F15-F14) + (F14-F6)&lt;0,0,SUM(F15-F14) + (F14-F6))</f>
        <v>0</v>
      </c>
      <c r="G18" s="2">
        <f t="shared" si="5"/>
        <v>0</v>
      </c>
      <c r="H18" s="2">
        <f t="shared" si="5"/>
        <v>0</v>
      </c>
      <c r="I18" s="2">
        <f t="shared" si="5"/>
        <v>0</v>
      </c>
      <c r="J18" s="2">
        <f t="shared" si="5"/>
        <v>0</v>
      </c>
      <c r="K18" s="2">
        <f t="shared" si="5"/>
        <v>0</v>
      </c>
      <c r="L18" s="2">
        <f t="shared" si="5"/>
        <v>0</v>
      </c>
    </row>
    <row r="19" spans="1:13" x14ac:dyDescent="0.25">
      <c r="A19" s="44"/>
      <c r="B19" s="42"/>
      <c r="C19" s="7" t="s">
        <v>21</v>
      </c>
      <c r="D19" s="6" t="s">
        <v>6</v>
      </c>
      <c r="E19" s="3">
        <f>IFERROR(IF(SUM(E15-E6)/E6&lt;0,0,SUM(E15-E6)/E6),0)</f>
        <v>0</v>
      </c>
      <c r="F19" s="3">
        <f t="shared" ref="F19:L19" si="6">IFERROR(IF(SUM(F15-F6)/F6&lt;0,0,SUM(F15-F6)/F6),0)</f>
        <v>0</v>
      </c>
      <c r="G19" s="3">
        <f t="shared" si="6"/>
        <v>0</v>
      </c>
      <c r="H19" s="3">
        <f t="shared" si="6"/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 t="shared" si="6"/>
        <v>0</v>
      </c>
    </row>
    <row r="20" spans="1:13" ht="6" customHeight="1" x14ac:dyDescent="0.25">
      <c r="A20" s="44"/>
      <c r="B20" s="12"/>
      <c r="C20" s="13"/>
      <c r="D20" s="14"/>
      <c r="E20" s="13"/>
      <c r="F20" s="13"/>
      <c r="G20" s="13"/>
      <c r="H20" s="13"/>
      <c r="I20" s="13"/>
      <c r="J20" s="13"/>
      <c r="K20" s="13"/>
      <c r="L20" s="13"/>
    </row>
    <row r="21" spans="1:13" ht="15" customHeight="1" x14ac:dyDescent="0.25">
      <c r="A21" s="44"/>
      <c r="B21" s="46" t="s">
        <v>61</v>
      </c>
      <c r="C21" s="7" t="s">
        <v>19</v>
      </c>
      <c r="D21" s="5" t="s">
        <v>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3" x14ac:dyDescent="0.25">
      <c r="A22" s="44"/>
      <c r="B22" s="47"/>
      <c r="C22" s="7" t="s">
        <v>20</v>
      </c>
      <c r="D22" s="5" t="s">
        <v>5</v>
      </c>
      <c r="E22" s="8"/>
      <c r="F22" s="8"/>
      <c r="G22" s="8"/>
      <c r="H22" s="8"/>
      <c r="I22" s="8"/>
      <c r="J22" s="8"/>
      <c r="K22" s="8"/>
      <c r="L22" s="8">
        <v>0</v>
      </c>
    </row>
    <row r="23" spans="1:13" x14ac:dyDescent="0.25">
      <c r="A23" s="44"/>
      <c r="B23" s="48"/>
      <c r="C23" s="7" t="s">
        <v>23</v>
      </c>
      <c r="D23" s="5" t="s">
        <v>4</v>
      </c>
      <c r="E23" s="17">
        <f>SUM(E22-E21)</f>
        <v>0</v>
      </c>
      <c r="F23" s="17">
        <f t="shared" ref="F23:L23" si="7">SUM(F22-F21)</f>
        <v>0</v>
      </c>
      <c r="G23" s="17">
        <f t="shared" si="7"/>
        <v>0</v>
      </c>
      <c r="H23" s="17">
        <f t="shared" si="7"/>
        <v>0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 t="shared" si="7"/>
        <v>0</v>
      </c>
    </row>
    <row r="24" spans="1:13" x14ac:dyDescent="0.25">
      <c r="A24" s="44"/>
      <c r="B24" s="40">
        <f>SUM(D5+15)</f>
        <v>15</v>
      </c>
      <c r="C24" s="7" t="s">
        <v>27</v>
      </c>
      <c r="D24" s="5" t="s">
        <v>24</v>
      </c>
      <c r="E24" s="17">
        <f>IF(SUM(E22-E15)&lt;-50,0,SUM(E22-E15))</f>
        <v>0</v>
      </c>
      <c r="F24" s="17">
        <f t="shared" ref="F24:L24" si="8">IF(SUM(F22-F15)&lt;-50,0,SUM(F22-F15))</f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  <c r="M24" t="s">
        <v>99</v>
      </c>
    </row>
    <row r="25" spans="1:13" x14ac:dyDescent="0.25">
      <c r="A25" s="44"/>
      <c r="B25" s="41"/>
      <c r="C25" s="7" t="s">
        <v>22</v>
      </c>
      <c r="D25" s="5" t="s">
        <v>26</v>
      </c>
      <c r="E25" s="2">
        <f>IF(SUM(E22-E21) + (E21-E6)&lt;0,0,SUM(E22-E21) + (E21-E6))</f>
        <v>0</v>
      </c>
      <c r="F25" s="2">
        <f t="shared" ref="F25:L25" si="9">IF(SUM(F22-F21) + (F21-F6)&lt;0,0,SUM(F22-F21) + (F21-F6))</f>
        <v>0</v>
      </c>
      <c r="G25" s="2">
        <f t="shared" si="9"/>
        <v>0</v>
      </c>
      <c r="H25" s="2">
        <f t="shared" si="9"/>
        <v>0</v>
      </c>
      <c r="I25" s="2">
        <f t="shared" si="9"/>
        <v>0</v>
      </c>
      <c r="J25" s="2">
        <f t="shared" si="9"/>
        <v>0</v>
      </c>
      <c r="K25" s="2">
        <f t="shared" si="9"/>
        <v>0</v>
      </c>
      <c r="L25" s="2">
        <f t="shared" si="9"/>
        <v>0</v>
      </c>
      <c r="M25" t="s">
        <v>100</v>
      </c>
    </row>
    <row r="26" spans="1:13" x14ac:dyDescent="0.25">
      <c r="A26" s="44"/>
      <c r="B26" s="42"/>
      <c r="C26" s="7" t="s">
        <v>21</v>
      </c>
      <c r="D26" s="6" t="s">
        <v>6</v>
      </c>
      <c r="E26" s="3">
        <f>IFERROR(IF(SUM(E22-E6)/E6&lt;0,0,SUM(E22-E6)/E6),0)</f>
        <v>0</v>
      </c>
      <c r="F26" s="3">
        <f t="shared" ref="F26:L26" si="10">IFERROR(IF(SUM(F22-F6)/F6&lt;0,0,SUM(F22-F6)/F6),0)</f>
        <v>0</v>
      </c>
      <c r="G26" s="3">
        <f t="shared" si="10"/>
        <v>0</v>
      </c>
      <c r="H26" s="3">
        <f t="shared" si="10"/>
        <v>0</v>
      </c>
      <c r="I26" s="3">
        <f t="shared" si="10"/>
        <v>0</v>
      </c>
      <c r="J26" s="3">
        <f t="shared" si="10"/>
        <v>0</v>
      </c>
      <c r="K26" s="3">
        <f t="shared" si="10"/>
        <v>0</v>
      </c>
      <c r="L26" s="3">
        <f t="shared" si="10"/>
        <v>0</v>
      </c>
    </row>
    <row r="27" spans="1:13" ht="6" customHeight="1" x14ac:dyDescent="0.25">
      <c r="A27" s="44"/>
      <c r="B27" s="22"/>
      <c r="C27" s="13"/>
      <c r="D27" s="14"/>
      <c r="E27" s="13"/>
      <c r="F27" s="13"/>
      <c r="G27" s="13"/>
      <c r="H27" s="13"/>
      <c r="I27" s="13"/>
      <c r="J27" s="13"/>
      <c r="K27" s="13"/>
      <c r="L27" s="13"/>
    </row>
    <row r="28" spans="1:13" ht="15" customHeight="1" x14ac:dyDescent="0.25">
      <c r="A28" s="44"/>
      <c r="B28" s="46" t="s">
        <v>62</v>
      </c>
      <c r="C28" s="7" t="s">
        <v>19</v>
      </c>
      <c r="D28" s="5" t="s">
        <v>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1:13" x14ac:dyDescent="0.25">
      <c r="A29" s="44"/>
      <c r="B29" s="47"/>
      <c r="C29" s="7" t="s">
        <v>20</v>
      </c>
      <c r="D29" s="5" t="s">
        <v>5</v>
      </c>
      <c r="E29" s="8"/>
      <c r="F29" s="8"/>
      <c r="G29" s="8"/>
      <c r="H29" s="8"/>
      <c r="I29" s="8"/>
      <c r="J29" s="8"/>
      <c r="K29" s="8"/>
      <c r="L29" s="8">
        <v>0</v>
      </c>
    </row>
    <row r="30" spans="1:13" x14ac:dyDescent="0.25">
      <c r="A30" s="44"/>
      <c r="B30" s="48"/>
      <c r="C30" s="7" t="s">
        <v>23</v>
      </c>
      <c r="D30" s="5" t="s">
        <v>4</v>
      </c>
      <c r="E30" s="17">
        <f>SUM(E29-E28)</f>
        <v>0</v>
      </c>
      <c r="F30" s="17">
        <f t="shared" ref="F30:L30" si="11">SUM(F29-F28)</f>
        <v>0</v>
      </c>
      <c r="G30" s="17">
        <f t="shared" si="11"/>
        <v>0</v>
      </c>
      <c r="H30" s="17">
        <f t="shared" si="11"/>
        <v>0</v>
      </c>
      <c r="I30" s="17">
        <f t="shared" si="11"/>
        <v>0</v>
      </c>
      <c r="J30" s="17">
        <f t="shared" si="11"/>
        <v>0</v>
      </c>
      <c r="K30" s="17">
        <f t="shared" si="11"/>
        <v>0</v>
      </c>
      <c r="L30" s="17">
        <f t="shared" si="11"/>
        <v>0</v>
      </c>
    </row>
    <row r="31" spans="1:13" x14ac:dyDescent="0.25">
      <c r="A31" s="44"/>
      <c r="B31" s="40">
        <f>SUM(D5+16)</f>
        <v>16</v>
      </c>
      <c r="C31" s="7" t="s">
        <v>27</v>
      </c>
      <c r="D31" s="5" t="s">
        <v>24</v>
      </c>
      <c r="E31" s="17">
        <f>IF(SUM(E29-E22)&lt;-50,0,SUM(E29-E22))</f>
        <v>0</v>
      </c>
      <c r="F31" s="17">
        <f t="shared" ref="F31:L31" si="12">IF(SUM(F29-F22)&lt;-50,0,SUM(F29-F22))</f>
        <v>0</v>
      </c>
      <c r="G31" s="17">
        <f t="shared" si="12"/>
        <v>0</v>
      </c>
      <c r="H31" s="17">
        <f t="shared" si="12"/>
        <v>0</v>
      </c>
      <c r="I31" s="17">
        <f t="shared" si="12"/>
        <v>0</v>
      </c>
      <c r="J31" s="17">
        <f t="shared" si="12"/>
        <v>0</v>
      </c>
      <c r="K31" s="17">
        <f t="shared" si="12"/>
        <v>0</v>
      </c>
      <c r="L31" s="17">
        <f t="shared" si="12"/>
        <v>0</v>
      </c>
    </row>
    <row r="32" spans="1:13" x14ac:dyDescent="0.25">
      <c r="A32" s="44"/>
      <c r="B32" s="41"/>
      <c r="C32" s="7" t="s">
        <v>22</v>
      </c>
      <c r="D32" s="5" t="s">
        <v>26</v>
      </c>
      <c r="E32" s="2">
        <f>IF(SUM(E29-E28) + (E28-E6)&lt;0,0,SUM(E29-E28) + (E28-E6))</f>
        <v>0</v>
      </c>
      <c r="F32" s="2">
        <f t="shared" ref="F32:L32" si="13">IF(SUM(F29-F28) + (F28-F6)&lt;0,0,SUM(F29-F28) + (F28-F6))</f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</row>
    <row r="33" spans="1:12" x14ac:dyDescent="0.25">
      <c r="A33" s="44"/>
      <c r="B33" s="42"/>
      <c r="C33" s="7" t="s">
        <v>21</v>
      </c>
      <c r="D33" s="6" t="s">
        <v>6</v>
      </c>
      <c r="E33" s="3">
        <f>IFERROR(IF(SUM(E29-E6)/E6&lt;0,0,SUM(E29-E6)/E6),0)</f>
        <v>0</v>
      </c>
      <c r="F33" s="3">
        <f t="shared" ref="F33:L33" si="14">IFERROR(IF(SUM(F29-F6)/F6&lt;0,0,SUM(F29-F6)/F6),0)</f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</row>
    <row r="34" spans="1:12" ht="6" customHeight="1" x14ac:dyDescent="0.25">
      <c r="A34" s="44"/>
      <c r="B34" s="12"/>
      <c r="C34" s="13"/>
      <c r="D34" s="14"/>
      <c r="E34" s="13"/>
      <c r="F34" s="13"/>
      <c r="G34" s="13"/>
      <c r="H34" s="13"/>
      <c r="I34" s="13"/>
      <c r="J34" s="13"/>
      <c r="K34" s="13"/>
      <c r="L34" s="13"/>
    </row>
    <row r="35" spans="1:12" ht="15" customHeight="1" x14ac:dyDescent="0.25">
      <c r="A35" s="44"/>
      <c r="B35" s="46" t="s">
        <v>63</v>
      </c>
      <c r="C35" s="7" t="s">
        <v>19</v>
      </c>
      <c r="D35" s="5" t="s">
        <v>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</row>
    <row r="36" spans="1:12" x14ac:dyDescent="0.25">
      <c r="A36" s="44"/>
      <c r="B36" s="47"/>
      <c r="C36" s="7" t="s">
        <v>20</v>
      </c>
      <c r="D36" s="5" t="s">
        <v>5</v>
      </c>
      <c r="E36" s="8"/>
      <c r="F36" s="8"/>
      <c r="G36" s="8"/>
      <c r="H36" s="8"/>
      <c r="I36" s="8"/>
      <c r="J36" s="8"/>
      <c r="K36" s="8"/>
      <c r="L36" s="8">
        <v>0</v>
      </c>
    </row>
    <row r="37" spans="1:12" x14ac:dyDescent="0.25">
      <c r="A37" s="44"/>
      <c r="B37" s="48"/>
      <c r="C37" s="7" t="s">
        <v>23</v>
      </c>
      <c r="D37" s="5" t="s">
        <v>4</v>
      </c>
      <c r="E37" s="1">
        <f>SUM(E36-E35)</f>
        <v>0</v>
      </c>
      <c r="F37" s="1">
        <f t="shared" ref="F37:L37" si="15">SUM(F36-F35)</f>
        <v>0</v>
      </c>
      <c r="G37" s="1">
        <f t="shared" si="15"/>
        <v>0</v>
      </c>
      <c r="H37" s="1">
        <f t="shared" si="15"/>
        <v>0</v>
      </c>
      <c r="I37" s="1">
        <f t="shared" si="15"/>
        <v>0</v>
      </c>
      <c r="J37" s="1">
        <f t="shared" si="15"/>
        <v>0</v>
      </c>
      <c r="K37" s="1">
        <f t="shared" si="15"/>
        <v>0</v>
      </c>
      <c r="L37" s="1">
        <f t="shared" si="15"/>
        <v>0</v>
      </c>
    </row>
    <row r="38" spans="1:12" x14ac:dyDescent="0.25">
      <c r="A38" s="44"/>
      <c r="B38" s="40">
        <f>SUM(D5+17)</f>
        <v>17</v>
      </c>
      <c r="C38" s="7" t="s">
        <v>27</v>
      </c>
      <c r="D38" s="5" t="s">
        <v>24</v>
      </c>
      <c r="E38" s="1">
        <f>IF(SUM(E36-E29)&lt;-50,0,SUM(E36-E29))</f>
        <v>0</v>
      </c>
      <c r="F38" s="1">
        <f t="shared" ref="F38:L38" si="16">IF(SUM(F36-F29)&lt;-50,0,SUM(F36-F29))</f>
        <v>0</v>
      </c>
      <c r="G38" s="1">
        <f t="shared" si="16"/>
        <v>0</v>
      </c>
      <c r="H38" s="1">
        <f t="shared" si="16"/>
        <v>0</v>
      </c>
      <c r="I38" s="1">
        <f t="shared" si="16"/>
        <v>0</v>
      </c>
      <c r="J38" s="1">
        <f t="shared" si="16"/>
        <v>0</v>
      </c>
      <c r="K38" s="1">
        <f t="shared" si="16"/>
        <v>0</v>
      </c>
      <c r="L38" s="1">
        <f t="shared" si="16"/>
        <v>0</v>
      </c>
    </row>
    <row r="39" spans="1:12" x14ac:dyDescent="0.25">
      <c r="A39" s="44"/>
      <c r="B39" s="41"/>
      <c r="C39" s="7" t="s">
        <v>22</v>
      </c>
      <c r="D39" s="5" t="s">
        <v>26</v>
      </c>
      <c r="E39" s="2">
        <f>IF(SUM(E36-E35)+(E35-E6)&lt;0,0,SUM(E36-E35)+(E35-E6))</f>
        <v>0</v>
      </c>
      <c r="F39" s="2">
        <f t="shared" ref="F39:L39" si="17">IF(SUM(F36-F35)+(F35-F6)&lt;0,0,SUM(F36-F35)+(F35-F6))</f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</row>
    <row r="40" spans="1:12" x14ac:dyDescent="0.25">
      <c r="A40" s="44"/>
      <c r="B40" s="42"/>
      <c r="C40" s="7" t="s">
        <v>21</v>
      </c>
      <c r="D40" s="6" t="s">
        <v>6</v>
      </c>
      <c r="E40" s="3">
        <f>IFERROR(IF(SUM(E36-E6)/E6&lt;0,0,SUM(E36-E6)/E6),0)</f>
        <v>0</v>
      </c>
      <c r="F40" s="3">
        <f t="shared" ref="F40:L40" si="18">IFERROR(IF(SUM(F36-F6)/F6&lt;0,0,SUM(F36-F6)/F6),0)</f>
        <v>0</v>
      </c>
      <c r="G40" s="3">
        <f t="shared" si="18"/>
        <v>0</v>
      </c>
      <c r="H40" s="3">
        <f t="shared" si="18"/>
        <v>0</v>
      </c>
      <c r="I40" s="3">
        <f t="shared" si="18"/>
        <v>0</v>
      </c>
      <c r="J40" s="3">
        <f t="shared" si="18"/>
        <v>0</v>
      </c>
      <c r="K40" s="3">
        <f t="shared" si="18"/>
        <v>0</v>
      </c>
      <c r="L40" s="3">
        <f t="shared" si="18"/>
        <v>0</v>
      </c>
    </row>
    <row r="41" spans="1:12" ht="6" customHeight="1" x14ac:dyDescent="0.25">
      <c r="A41" s="44"/>
      <c r="B41" s="12"/>
      <c r="C41" s="13"/>
      <c r="D41" s="14"/>
      <c r="E41" s="13"/>
      <c r="F41" s="13"/>
      <c r="G41" s="13"/>
      <c r="H41" s="13"/>
      <c r="I41" s="13"/>
      <c r="J41" s="13"/>
      <c r="K41" s="13"/>
      <c r="L41" s="13"/>
    </row>
    <row r="42" spans="1:12" ht="15" customHeight="1" x14ac:dyDescent="0.25">
      <c r="A42" s="44"/>
      <c r="B42" s="46" t="s">
        <v>64</v>
      </c>
      <c r="C42" s="7" t="s">
        <v>19</v>
      </c>
      <c r="D42" s="5" t="s">
        <v>5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2" x14ac:dyDescent="0.25">
      <c r="A43" s="44"/>
      <c r="B43" s="47"/>
      <c r="C43" s="7" t="s">
        <v>20</v>
      </c>
      <c r="D43" s="5" t="s">
        <v>5</v>
      </c>
      <c r="E43" s="8"/>
      <c r="F43" s="8"/>
      <c r="G43" s="8"/>
      <c r="H43" s="8"/>
      <c r="I43" s="8"/>
      <c r="J43" s="8"/>
      <c r="K43" s="8"/>
      <c r="L43" s="8">
        <v>0</v>
      </c>
    </row>
    <row r="44" spans="1:12" x14ac:dyDescent="0.25">
      <c r="A44" s="44"/>
      <c r="B44" s="48"/>
      <c r="C44" s="7" t="s">
        <v>23</v>
      </c>
      <c r="D44" s="5" t="s">
        <v>4</v>
      </c>
      <c r="E44" s="1">
        <f>SUM(E43-E42)</f>
        <v>0</v>
      </c>
      <c r="F44" s="1">
        <f t="shared" ref="F44:L44" si="19">SUM(F43-F42)</f>
        <v>0</v>
      </c>
      <c r="G44" s="1">
        <f t="shared" si="19"/>
        <v>0</v>
      </c>
      <c r="H44" s="1">
        <f t="shared" si="19"/>
        <v>0</v>
      </c>
      <c r="I44" s="1">
        <f t="shared" si="19"/>
        <v>0</v>
      </c>
      <c r="J44" s="1">
        <f t="shared" si="19"/>
        <v>0</v>
      </c>
      <c r="K44" s="1">
        <f t="shared" si="19"/>
        <v>0</v>
      </c>
      <c r="L44" s="1">
        <f t="shared" si="19"/>
        <v>0</v>
      </c>
    </row>
    <row r="45" spans="1:12" x14ac:dyDescent="0.25">
      <c r="A45" s="44"/>
      <c r="B45" s="40">
        <f>SUM(D5+18)</f>
        <v>18</v>
      </c>
      <c r="C45" s="7" t="s">
        <v>27</v>
      </c>
      <c r="D45" s="5" t="s">
        <v>24</v>
      </c>
      <c r="E45" s="1">
        <f>IF(SUM(E43-E36)&lt;-50,0,SUM(E43-E36))</f>
        <v>0</v>
      </c>
      <c r="F45" s="1">
        <f t="shared" ref="F45:L45" si="20">IF(SUM(F43-F36)&lt;-50,0,SUM(F43-F36))</f>
        <v>0</v>
      </c>
      <c r="G45" s="1">
        <f t="shared" si="20"/>
        <v>0</v>
      </c>
      <c r="H45" s="1">
        <f t="shared" si="20"/>
        <v>0</v>
      </c>
      <c r="I45" s="1">
        <f t="shared" si="20"/>
        <v>0</v>
      </c>
      <c r="J45" s="1">
        <f t="shared" si="20"/>
        <v>0</v>
      </c>
      <c r="K45" s="1">
        <f t="shared" si="20"/>
        <v>0</v>
      </c>
      <c r="L45" s="1">
        <f t="shared" si="20"/>
        <v>0</v>
      </c>
    </row>
    <row r="46" spans="1:12" x14ac:dyDescent="0.25">
      <c r="A46" s="44"/>
      <c r="B46" s="41"/>
      <c r="C46" s="7" t="s">
        <v>22</v>
      </c>
      <c r="D46" s="5" t="s">
        <v>26</v>
      </c>
      <c r="E46" s="2">
        <f>IF(SUM(E43-E42)+(E42-E6)&lt;0,0,SUM(E43-E42)+(E42-E6))</f>
        <v>0</v>
      </c>
      <c r="F46" s="2">
        <f t="shared" ref="F46:L46" si="21">IF(SUM(F43-F42)+(F42-F6)&lt;0,0,SUM(F43-F42)+(F42-F6))</f>
        <v>0</v>
      </c>
      <c r="G46" s="2">
        <f t="shared" si="21"/>
        <v>0</v>
      </c>
      <c r="H46" s="2">
        <f t="shared" si="21"/>
        <v>0</v>
      </c>
      <c r="I46" s="2">
        <f t="shared" si="21"/>
        <v>0</v>
      </c>
      <c r="J46" s="2">
        <f t="shared" si="21"/>
        <v>0</v>
      </c>
      <c r="K46" s="2">
        <f t="shared" si="21"/>
        <v>0</v>
      </c>
      <c r="L46" s="2">
        <f t="shared" si="21"/>
        <v>0</v>
      </c>
    </row>
    <row r="47" spans="1:12" x14ac:dyDescent="0.25">
      <c r="A47" s="45"/>
      <c r="B47" s="42"/>
      <c r="C47" s="7" t="s">
        <v>21</v>
      </c>
      <c r="D47" s="6" t="s">
        <v>6</v>
      </c>
      <c r="E47" s="3">
        <f>IFERROR(IF(SUM(E43-E6)/E6&lt;0,0,SUM(E43-E6)/E6),0)</f>
        <v>0</v>
      </c>
      <c r="F47" s="3">
        <f t="shared" ref="F47:L47" si="22">IFERROR(IF(SUM(F43-F6)/F6&lt;0,0,SUM(F43-F6)/F6),0)</f>
        <v>0</v>
      </c>
      <c r="G47" s="3">
        <f t="shared" si="22"/>
        <v>0</v>
      </c>
      <c r="H47" s="3">
        <f t="shared" si="22"/>
        <v>0</v>
      </c>
      <c r="I47" s="3">
        <f t="shared" si="22"/>
        <v>0</v>
      </c>
      <c r="J47" s="3">
        <f t="shared" si="22"/>
        <v>0</v>
      </c>
      <c r="K47" s="3">
        <f t="shared" si="22"/>
        <v>0</v>
      </c>
      <c r="L47" s="3">
        <f t="shared" si="22"/>
        <v>0</v>
      </c>
    </row>
    <row r="48" spans="1:12" ht="6" customHeight="1" x14ac:dyDescent="0.25"/>
  </sheetData>
  <mergeCells count="19">
    <mergeCell ref="A6:D6"/>
    <mergeCell ref="A1:D1"/>
    <mergeCell ref="A2:D2"/>
    <mergeCell ref="A3:D3"/>
    <mergeCell ref="A4:D4"/>
    <mergeCell ref="A5:C5"/>
    <mergeCell ref="B38:B40"/>
    <mergeCell ref="B42:B44"/>
    <mergeCell ref="B45:B47"/>
    <mergeCell ref="A7:A47"/>
    <mergeCell ref="B7:B9"/>
    <mergeCell ref="B10:B12"/>
    <mergeCell ref="B14:B16"/>
    <mergeCell ref="B17:B19"/>
    <mergeCell ref="B21:B23"/>
    <mergeCell ref="B24:B26"/>
    <mergeCell ref="B28:B30"/>
    <mergeCell ref="B31:B33"/>
    <mergeCell ref="B35:B37"/>
  </mergeCells>
  <pageMargins left="1.1023622047244095" right="0.70866141732283472" top="0.74803149606299213" bottom="0.74803149606299213" header="0.31496062992125984" footer="0.31496062992125984"/>
  <pageSetup paperSize="9" scale="76" orientation="landscape" r:id="rId1"/>
  <headerFooter>
    <oddFooter>&amp;L&amp;A&amp;R&amp;D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8"/>
  <sheetViews>
    <sheetView zoomScaleNormal="100" workbookViewId="0">
      <selection activeCell="E8" sqref="E8:K8"/>
    </sheetView>
  </sheetViews>
  <sheetFormatPr defaultRowHeight="15" x14ac:dyDescent="0.25"/>
  <cols>
    <col min="1" max="1" width="3.7109375" bestFit="1" customWidth="1"/>
    <col min="2" max="2" width="22.7109375" customWidth="1"/>
    <col min="3" max="3" width="24.28515625" bestFit="1" customWidth="1"/>
    <col min="4" max="4" width="11.28515625" customWidth="1"/>
    <col min="5" max="12" width="10.7109375" customWidth="1"/>
    <col min="13" max="13" width="9.140625" customWidth="1"/>
  </cols>
  <sheetData>
    <row r="1" spans="1:13" x14ac:dyDescent="0.25">
      <c r="A1" s="49" t="s">
        <v>9</v>
      </c>
      <c r="B1" s="49"/>
      <c r="C1" s="49"/>
      <c r="D1" s="49"/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</row>
    <row r="2" spans="1:13" x14ac:dyDescent="0.25">
      <c r="A2" s="36" t="s">
        <v>3</v>
      </c>
      <c r="B2" s="36"/>
      <c r="C2" s="36"/>
      <c r="D2" s="36"/>
      <c r="E2" s="26" t="s">
        <v>104</v>
      </c>
      <c r="F2" s="26" t="s">
        <v>106</v>
      </c>
      <c r="G2" s="26" t="s">
        <v>103</v>
      </c>
      <c r="H2" s="26" t="s">
        <v>105</v>
      </c>
      <c r="I2" s="26" t="s">
        <v>107</v>
      </c>
      <c r="J2" s="26" t="s">
        <v>102</v>
      </c>
      <c r="K2" s="26" t="s">
        <v>101</v>
      </c>
      <c r="L2" s="26">
        <f>'Week #01'!L2</f>
        <v>0</v>
      </c>
    </row>
    <row r="3" spans="1:13" ht="22.5" x14ac:dyDescent="0.25">
      <c r="A3" s="37" t="s">
        <v>18</v>
      </c>
      <c r="B3" s="38"/>
      <c r="C3" s="38"/>
      <c r="D3" s="39"/>
      <c r="E3" s="27">
        <f>'Week #01'!E3</f>
        <v>0</v>
      </c>
      <c r="F3" s="27">
        <f>'Week #01'!F3</f>
        <v>0</v>
      </c>
      <c r="G3" s="27">
        <f>'Week #01'!G3</f>
        <v>0</v>
      </c>
      <c r="H3" s="27">
        <f>'Week #01'!H3</f>
        <v>0</v>
      </c>
      <c r="I3" s="28">
        <f>'Week #01'!I3</f>
        <v>0</v>
      </c>
      <c r="J3" s="28">
        <f>'Week #01'!J3</f>
        <v>0</v>
      </c>
      <c r="K3" s="28">
        <f>'Week #01'!K3</f>
        <v>0</v>
      </c>
      <c r="L3" s="28">
        <f>'Week #01'!L3</f>
        <v>0</v>
      </c>
    </row>
    <row r="4" spans="1:13" x14ac:dyDescent="0.25">
      <c r="A4" s="36" t="s">
        <v>0</v>
      </c>
      <c r="B4" s="36"/>
      <c r="C4" s="36"/>
      <c r="D4" s="36"/>
      <c r="E4" s="28" t="str">
        <f>'Week #01'!E4</f>
        <v>Maak keuze</v>
      </c>
      <c r="F4" s="28" t="str">
        <f>'Week #01'!F4</f>
        <v>Maak keuze</v>
      </c>
      <c r="G4" s="28" t="str">
        <f>'Week #01'!G4</f>
        <v>Maak keuze</v>
      </c>
      <c r="H4" s="28" t="str">
        <f>'Week #01'!H4</f>
        <v>Maak keuze</v>
      </c>
      <c r="I4" s="28" t="str">
        <f>'Week #01'!I4</f>
        <v>Maak keuze</v>
      </c>
      <c r="J4" s="28" t="str">
        <f>'Week #01'!J4</f>
        <v>Maak keuze</v>
      </c>
      <c r="K4" s="28" t="str">
        <f>'Week #01'!K4</f>
        <v>Maak keuze</v>
      </c>
      <c r="L4" s="28" t="str">
        <f>'Week #01'!L4</f>
        <v>Maak keuze</v>
      </c>
    </row>
    <row r="5" spans="1:13" x14ac:dyDescent="0.25">
      <c r="A5" s="37" t="s">
        <v>31</v>
      </c>
      <c r="B5" s="38"/>
      <c r="C5" s="38"/>
      <c r="D5" s="23">
        <f>'Week #01'!D5</f>
        <v>0</v>
      </c>
      <c r="E5" s="20"/>
      <c r="F5" s="20"/>
      <c r="G5" s="20"/>
      <c r="H5" s="20"/>
      <c r="I5" s="20"/>
      <c r="J5" s="20"/>
      <c r="K5" s="20"/>
      <c r="L5" s="20"/>
    </row>
    <row r="6" spans="1:13" ht="15" customHeight="1" x14ac:dyDescent="0.25">
      <c r="A6" s="30" t="s">
        <v>7</v>
      </c>
      <c r="B6" s="31"/>
      <c r="C6" s="31"/>
      <c r="D6" s="32"/>
      <c r="E6" s="25">
        <f>'Week #01'!E6</f>
        <v>0</v>
      </c>
      <c r="F6" s="25">
        <f>'Week #01'!F6</f>
        <v>0</v>
      </c>
      <c r="G6" s="25">
        <f>'Week #01'!G6</f>
        <v>0</v>
      </c>
      <c r="H6" s="25">
        <f>'Week #01'!H6</f>
        <v>0</v>
      </c>
      <c r="I6" s="25">
        <f>'Week #01'!I6</f>
        <v>0</v>
      </c>
      <c r="J6" s="25">
        <f>'Week #01'!J6</f>
        <v>0</v>
      </c>
      <c r="K6" s="25">
        <f>'Week #01'!K6</f>
        <v>0</v>
      </c>
      <c r="L6" s="25">
        <f>'Week #01'!L6</f>
        <v>0</v>
      </c>
    </row>
    <row r="7" spans="1:13" x14ac:dyDescent="0.25">
      <c r="A7" s="43" t="s">
        <v>29</v>
      </c>
      <c r="B7" s="46" t="s">
        <v>65</v>
      </c>
      <c r="C7" s="7" t="s">
        <v>19</v>
      </c>
      <c r="D7" s="5" t="s">
        <v>5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3" x14ac:dyDescent="0.25">
      <c r="A8" s="44"/>
      <c r="B8" s="47"/>
      <c r="C8" s="7" t="s">
        <v>20</v>
      </c>
      <c r="D8" s="5" t="s">
        <v>5</v>
      </c>
      <c r="E8" s="8"/>
      <c r="F8" s="8"/>
      <c r="G8" s="8"/>
      <c r="H8" s="8"/>
      <c r="I8" s="8"/>
      <c r="J8" s="8"/>
      <c r="K8" s="8"/>
      <c r="L8" s="8">
        <v>0</v>
      </c>
    </row>
    <row r="9" spans="1:13" x14ac:dyDescent="0.25">
      <c r="A9" s="44"/>
      <c r="B9" s="48"/>
      <c r="C9" s="7" t="s">
        <v>23</v>
      </c>
      <c r="D9" s="5" t="s">
        <v>4</v>
      </c>
      <c r="E9" s="17">
        <f>SUM(E8-E7)</f>
        <v>0</v>
      </c>
      <c r="F9" s="17">
        <f t="shared" ref="F9:L9" si="0">SUM(F8-F7)</f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</row>
    <row r="10" spans="1:13" x14ac:dyDescent="0.25">
      <c r="A10" s="44"/>
      <c r="B10" s="40">
        <f>SUM(D5+19)</f>
        <v>19</v>
      </c>
      <c r="C10" s="7" t="s">
        <v>27</v>
      </c>
      <c r="D10" s="5" t="s">
        <v>24</v>
      </c>
      <c r="E10" s="17">
        <f>IF(SUM(E8-'Week #03'!E43)&lt;-50,0,SUM(E8-'Week #03'!E43))</f>
        <v>0</v>
      </c>
      <c r="F10" s="17">
        <f>IF(SUM(F8-'Week #03'!F43)&lt;-50,0,SUM(F8-'Week #03'!F43))</f>
        <v>0</v>
      </c>
      <c r="G10" s="17">
        <f>IF(SUM(G8-'Week #03'!G43)&lt;-50,0,SUM(G8-'Week #03'!G43))</f>
        <v>0</v>
      </c>
      <c r="H10" s="17">
        <f>IF(SUM(H8-'Week #03'!H43)&lt;-50,0,SUM(H8-'Week #03'!H43))</f>
        <v>0</v>
      </c>
      <c r="I10" s="17">
        <f>IF(SUM(I8-'Week #03'!I43)&lt;-50,0,SUM(I8-'Week #03'!I43))</f>
        <v>0</v>
      </c>
      <c r="J10" s="17">
        <f>IF(SUM(J8-'Week #03'!J43)&lt;-50,0,SUM(J8-'Week #03'!J43))</f>
        <v>0</v>
      </c>
      <c r="K10" s="17">
        <f>IF(SUM(K8-'Week #03'!K43)&lt;-50,0,SUM(K8-'Week #03'!K43))</f>
        <v>0</v>
      </c>
      <c r="L10" s="17">
        <f>IF(SUM(L8-'Week #03'!L43)&lt;-50,0,SUM(L8-'Week #03'!L43))</f>
        <v>0</v>
      </c>
    </row>
    <row r="11" spans="1:13" x14ac:dyDescent="0.25">
      <c r="A11" s="44"/>
      <c r="B11" s="41"/>
      <c r="C11" s="7" t="s">
        <v>22</v>
      </c>
      <c r="D11" s="5" t="s">
        <v>26</v>
      </c>
      <c r="E11" s="2">
        <f>IF(SUM(E8-E7) + (E7-E6)&lt;0,0,SUM(E8-E7) + (E7-E6))</f>
        <v>0</v>
      </c>
      <c r="F11" s="2">
        <f t="shared" ref="F11:L11" si="1">IF(SUM(F8-F7) + (F7-F6)&lt;0,0,SUM(F8-F7) + (F7-F6))</f>
        <v>0</v>
      </c>
      <c r="G11" s="2">
        <f t="shared" si="1"/>
        <v>0</v>
      </c>
      <c r="H11" s="2">
        <f t="shared" si="1"/>
        <v>0</v>
      </c>
      <c r="I11" s="2">
        <f t="shared" si="1"/>
        <v>0</v>
      </c>
      <c r="J11" s="2">
        <f t="shared" si="1"/>
        <v>0</v>
      </c>
      <c r="K11" s="2">
        <f t="shared" si="1"/>
        <v>0</v>
      </c>
      <c r="L11" s="2">
        <f t="shared" si="1"/>
        <v>0</v>
      </c>
    </row>
    <row r="12" spans="1:13" x14ac:dyDescent="0.25">
      <c r="A12" s="44"/>
      <c r="B12" s="42"/>
      <c r="C12" s="7" t="s">
        <v>21</v>
      </c>
      <c r="D12" s="6" t="s">
        <v>6</v>
      </c>
      <c r="E12" s="3">
        <f>IFERROR(IF(SUM(E8-E6)/E6&lt;0,0,SUM(E8-E6)/E6),0)</f>
        <v>0</v>
      </c>
      <c r="F12" s="3">
        <f t="shared" ref="F12:L12" si="2">IFERROR(IF(SUM(F8-F6)/F6&lt;0,0,SUM(F8-F6)/F6),0)</f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f t="shared" si="2"/>
        <v>0</v>
      </c>
    </row>
    <row r="13" spans="1:13" ht="6" customHeight="1" x14ac:dyDescent="0.25">
      <c r="A13" s="44"/>
      <c r="B13" s="9"/>
      <c r="C13" s="10"/>
      <c r="D13" s="11"/>
      <c r="E13" s="10"/>
      <c r="F13" s="10"/>
      <c r="G13" s="10"/>
      <c r="H13" s="10"/>
      <c r="I13" s="10"/>
      <c r="J13" s="10"/>
      <c r="K13" s="10"/>
      <c r="L13" s="10"/>
    </row>
    <row r="14" spans="1:13" ht="15" customHeight="1" x14ac:dyDescent="0.25">
      <c r="A14" s="44"/>
      <c r="B14" s="46" t="s">
        <v>66</v>
      </c>
      <c r="C14" s="7" t="s">
        <v>19</v>
      </c>
      <c r="D14" s="5" t="s">
        <v>5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3" x14ac:dyDescent="0.25">
      <c r="A15" s="44"/>
      <c r="B15" s="47"/>
      <c r="C15" s="7" t="s">
        <v>20</v>
      </c>
      <c r="D15" s="5" t="s">
        <v>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5"/>
    </row>
    <row r="16" spans="1:13" x14ac:dyDescent="0.25">
      <c r="A16" s="44"/>
      <c r="B16" s="48"/>
      <c r="C16" s="7" t="s">
        <v>23</v>
      </c>
      <c r="D16" s="5" t="s">
        <v>4</v>
      </c>
      <c r="E16" s="17">
        <f>SUM(E15-E14)</f>
        <v>0</v>
      </c>
      <c r="F16" s="17">
        <f t="shared" ref="F16:L16" si="3">SUM(F15-F14)</f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5"/>
    </row>
    <row r="17" spans="1:13" x14ac:dyDescent="0.25">
      <c r="A17" s="44"/>
      <c r="B17" s="40">
        <f>SUM(D5+20)</f>
        <v>20</v>
      </c>
      <c r="C17" s="7" t="s">
        <v>27</v>
      </c>
      <c r="D17" s="5" t="s">
        <v>24</v>
      </c>
      <c r="E17" s="17">
        <f>IF(SUM(E15-E8)&lt;-50,0,SUM(E15-E8))</f>
        <v>0</v>
      </c>
      <c r="F17" s="17">
        <f t="shared" ref="F17:L17" si="4">IF(SUM(F15-F8)&lt;-50,0,SUM(F15-F8))</f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5"/>
    </row>
    <row r="18" spans="1:13" x14ac:dyDescent="0.25">
      <c r="A18" s="44"/>
      <c r="B18" s="41"/>
      <c r="C18" s="7" t="s">
        <v>22</v>
      </c>
      <c r="D18" s="5" t="s">
        <v>26</v>
      </c>
      <c r="E18" s="2">
        <f>IF(SUM(E15-E14) + (E14-E6)&lt;0,0,SUM(E15-E14) + (E14-E6))</f>
        <v>0</v>
      </c>
      <c r="F18" s="2">
        <f t="shared" ref="F18:L18" si="5">IF(SUM(F15-F14) + (F14-F6)&lt;0,0,SUM(F15-F14) + (F14-F6))</f>
        <v>0</v>
      </c>
      <c r="G18" s="2">
        <f t="shared" si="5"/>
        <v>0</v>
      </c>
      <c r="H18" s="2">
        <f t="shared" si="5"/>
        <v>0</v>
      </c>
      <c r="I18" s="2">
        <f t="shared" si="5"/>
        <v>0</v>
      </c>
      <c r="J18" s="2">
        <f t="shared" si="5"/>
        <v>0</v>
      </c>
      <c r="K18" s="2">
        <f t="shared" si="5"/>
        <v>0</v>
      </c>
      <c r="L18" s="2">
        <f t="shared" si="5"/>
        <v>0</v>
      </c>
    </row>
    <row r="19" spans="1:13" x14ac:dyDescent="0.25">
      <c r="A19" s="44"/>
      <c r="B19" s="42"/>
      <c r="C19" s="7" t="s">
        <v>21</v>
      </c>
      <c r="D19" s="6" t="s">
        <v>6</v>
      </c>
      <c r="E19" s="3">
        <f>IFERROR(IF(SUM(E15-E6)/E6&lt;0,0,SUM(E15-E6)/E6),0)</f>
        <v>0</v>
      </c>
      <c r="F19" s="3">
        <f t="shared" ref="F19:L19" si="6">IFERROR(IF(SUM(F15-F6)/F6&lt;0,0,SUM(F15-F6)/F6),0)</f>
        <v>0</v>
      </c>
      <c r="G19" s="3">
        <f t="shared" si="6"/>
        <v>0</v>
      </c>
      <c r="H19" s="3">
        <f t="shared" si="6"/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 t="shared" si="6"/>
        <v>0</v>
      </c>
    </row>
    <row r="20" spans="1:13" ht="6" customHeight="1" x14ac:dyDescent="0.25">
      <c r="A20" s="44"/>
      <c r="B20" s="12"/>
      <c r="C20" s="13"/>
      <c r="D20" s="14"/>
      <c r="E20" s="13"/>
      <c r="F20" s="13"/>
      <c r="G20" s="13"/>
      <c r="H20" s="13"/>
      <c r="I20" s="13"/>
      <c r="J20" s="13"/>
      <c r="K20" s="13"/>
      <c r="L20" s="13"/>
    </row>
    <row r="21" spans="1:13" ht="15" customHeight="1" x14ac:dyDescent="0.25">
      <c r="A21" s="44"/>
      <c r="B21" s="46" t="s">
        <v>67</v>
      </c>
      <c r="C21" s="7" t="s">
        <v>19</v>
      </c>
      <c r="D21" s="5" t="s">
        <v>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3" x14ac:dyDescent="0.25">
      <c r="A22" s="44"/>
      <c r="B22" s="47"/>
      <c r="C22" s="7" t="s">
        <v>20</v>
      </c>
      <c r="D22" s="5" t="s">
        <v>5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1:13" x14ac:dyDescent="0.25">
      <c r="A23" s="44"/>
      <c r="B23" s="48"/>
      <c r="C23" s="7" t="s">
        <v>23</v>
      </c>
      <c r="D23" s="5" t="s">
        <v>4</v>
      </c>
      <c r="E23" s="17">
        <f>SUM(E22-E21)</f>
        <v>0</v>
      </c>
      <c r="F23" s="17">
        <f t="shared" ref="F23:L23" si="7">SUM(F22-F21)</f>
        <v>0</v>
      </c>
      <c r="G23" s="17">
        <f t="shared" si="7"/>
        <v>0</v>
      </c>
      <c r="H23" s="17">
        <f t="shared" si="7"/>
        <v>0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 t="shared" si="7"/>
        <v>0</v>
      </c>
    </row>
    <row r="24" spans="1:13" x14ac:dyDescent="0.25">
      <c r="A24" s="44"/>
      <c r="B24" s="40">
        <f>SUM(D5+21)</f>
        <v>21</v>
      </c>
      <c r="C24" s="7" t="s">
        <v>27</v>
      </c>
      <c r="D24" s="5" t="s">
        <v>24</v>
      </c>
      <c r="E24" s="17">
        <f>IF(SUM(E22-E15)&lt;-50,0,SUM(E22-E15))</f>
        <v>0</v>
      </c>
      <c r="F24" s="17">
        <f t="shared" ref="F24:L24" si="8">IF(SUM(F22-F15)&lt;-50,0,SUM(F22-F15))</f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</row>
    <row r="25" spans="1:13" x14ac:dyDescent="0.25">
      <c r="A25" s="44"/>
      <c r="B25" s="41"/>
      <c r="C25" s="7" t="s">
        <v>22</v>
      </c>
      <c r="D25" s="5" t="s">
        <v>26</v>
      </c>
      <c r="E25" s="2">
        <f>IF(SUM(E22-E21) + (E21-E6)&lt;0,0,SUM(E22-E21) + (E21-E6))</f>
        <v>0</v>
      </c>
      <c r="F25" s="2">
        <f t="shared" ref="F25:L25" si="9">IF(SUM(F22-F21) + (F21-F6)&lt;0,0,SUM(F22-F21) + (F21-F6))</f>
        <v>0</v>
      </c>
      <c r="G25" s="2">
        <f t="shared" si="9"/>
        <v>0</v>
      </c>
      <c r="H25" s="2">
        <f t="shared" si="9"/>
        <v>0</v>
      </c>
      <c r="I25" s="2">
        <f t="shared" si="9"/>
        <v>0</v>
      </c>
      <c r="J25" s="2">
        <f t="shared" si="9"/>
        <v>0</v>
      </c>
      <c r="K25" s="2">
        <f t="shared" si="9"/>
        <v>0</v>
      </c>
      <c r="L25" s="2">
        <f t="shared" si="9"/>
        <v>0</v>
      </c>
    </row>
    <row r="26" spans="1:13" x14ac:dyDescent="0.25">
      <c r="A26" s="44"/>
      <c r="B26" s="42"/>
      <c r="C26" s="7" t="s">
        <v>21</v>
      </c>
      <c r="D26" s="6" t="s">
        <v>6</v>
      </c>
      <c r="E26" s="3">
        <f>IFERROR(IF(SUM(E22-E6)/E6&lt;0,0,SUM(E22-E6)/E6),0)</f>
        <v>0</v>
      </c>
      <c r="F26" s="3">
        <f t="shared" ref="F26:L26" si="10">IFERROR(IF(SUM(F22-F6)/F6&lt;0,0,SUM(F22-F6)/F6),0)</f>
        <v>0</v>
      </c>
      <c r="G26" s="3">
        <f t="shared" si="10"/>
        <v>0</v>
      </c>
      <c r="H26" s="3">
        <f t="shared" si="10"/>
        <v>0</v>
      </c>
      <c r="I26" s="3">
        <f t="shared" si="10"/>
        <v>0</v>
      </c>
      <c r="J26" s="3">
        <f t="shared" si="10"/>
        <v>0</v>
      </c>
      <c r="K26" s="3">
        <f t="shared" si="10"/>
        <v>0</v>
      </c>
      <c r="L26" s="3">
        <f t="shared" si="10"/>
        <v>0</v>
      </c>
    </row>
    <row r="27" spans="1:13" ht="6" customHeight="1" x14ac:dyDescent="0.25">
      <c r="A27" s="44"/>
      <c r="B27" s="22"/>
      <c r="C27" s="13"/>
      <c r="D27" s="14"/>
      <c r="E27" s="13"/>
      <c r="F27" s="13"/>
      <c r="G27" s="13"/>
      <c r="H27" s="13"/>
      <c r="I27" s="13"/>
      <c r="J27" s="13"/>
      <c r="K27" s="13"/>
      <c r="L27" s="13"/>
    </row>
    <row r="28" spans="1:13" ht="15" customHeight="1" x14ac:dyDescent="0.25">
      <c r="A28" s="44"/>
      <c r="B28" s="46" t="s">
        <v>68</v>
      </c>
      <c r="C28" s="7" t="s">
        <v>19</v>
      </c>
      <c r="D28" s="5" t="s">
        <v>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1:13" x14ac:dyDescent="0.25">
      <c r="A29" s="44"/>
      <c r="B29" s="47"/>
      <c r="C29" s="7" t="s">
        <v>20</v>
      </c>
      <c r="D29" s="5" t="s">
        <v>5</v>
      </c>
      <c r="E29" s="8">
        <v>0</v>
      </c>
      <c r="F29" s="8">
        <v>0</v>
      </c>
      <c r="G29" s="8">
        <v>0</v>
      </c>
      <c r="H29" s="8">
        <v>0</v>
      </c>
      <c r="I29" s="8">
        <v>722</v>
      </c>
      <c r="J29" s="8">
        <v>0</v>
      </c>
      <c r="K29" s="8">
        <v>0</v>
      </c>
      <c r="L29" s="8">
        <v>0</v>
      </c>
    </row>
    <row r="30" spans="1:13" x14ac:dyDescent="0.25">
      <c r="A30" s="44"/>
      <c r="B30" s="48"/>
      <c r="C30" s="7" t="s">
        <v>23</v>
      </c>
      <c r="D30" s="5" t="s">
        <v>4</v>
      </c>
      <c r="E30" s="17">
        <f>SUM(E29-E28)</f>
        <v>0</v>
      </c>
      <c r="F30" s="17">
        <f t="shared" ref="F30:L30" si="11">SUM(F29-F28)</f>
        <v>0</v>
      </c>
      <c r="G30" s="17">
        <f t="shared" si="11"/>
        <v>0</v>
      </c>
      <c r="H30" s="17">
        <f t="shared" si="11"/>
        <v>0</v>
      </c>
      <c r="I30" s="17">
        <f t="shared" si="11"/>
        <v>722</v>
      </c>
      <c r="J30" s="17">
        <f t="shared" si="11"/>
        <v>0</v>
      </c>
      <c r="K30" s="17">
        <f t="shared" si="11"/>
        <v>0</v>
      </c>
      <c r="L30" s="17">
        <f t="shared" si="11"/>
        <v>0</v>
      </c>
    </row>
    <row r="31" spans="1:13" x14ac:dyDescent="0.25">
      <c r="A31" s="44"/>
      <c r="B31" s="40">
        <f>SUM(D5+22)</f>
        <v>22</v>
      </c>
      <c r="C31" s="7" t="s">
        <v>27</v>
      </c>
      <c r="D31" s="5" t="s">
        <v>24</v>
      </c>
      <c r="E31" s="17">
        <f>IF(SUM(E29-E22)&lt;-50,0,SUM(E29-E22))</f>
        <v>0</v>
      </c>
      <c r="F31" s="17">
        <f t="shared" ref="F31:L31" si="12">IF(SUM(F29-F22)&lt;-50,0,SUM(F29-F22))</f>
        <v>0</v>
      </c>
      <c r="G31" s="17">
        <f t="shared" si="12"/>
        <v>0</v>
      </c>
      <c r="H31" s="17">
        <f t="shared" si="12"/>
        <v>0</v>
      </c>
      <c r="I31" s="17">
        <f t="shared" si="12"/>
        <v>722</v>
      </c>
      <c r="J31" s="17">
        <f t="shared" si="12"/>
        <v>0</v>
      </c>
      <c r="K31" s="17">
        <f t="shared" si="12"/>
        <v>0</v>
      </c>
      <c r="L31" s="17">
        <f t="shared" si="12"/>
        <v>0</v>
      </c>
    </row>
    <row r="32" spans="1:13" x14ac:dyDescent="0.25">
      <c r="A32" s="44"/>
      <c r="B32" s="41"/>
      <c r="C32" s="7" t="s">
        <v>22</v>
      </c>
      <c r="D32" s="5" t="s">
        <v>26</v>
      </c>
      <c r="E32" s="2">
        <f>IF(SUM(E29-E28) + (E28-E6)&lt;0,0,SUM(E29-E28) + (E28-E6))</f>
        <v>0</v>
      </c>
      <c r="F32" s="2">
        <f t="shared" ref="F32:L32" si="13">IF(SUM(F29-F28) + (F28-F6)&lt;0,0,SUM(F29-F28) + (F28-F6))</f>
        <v>0</v>
      </c>
      <c r="G32" s="2">
        <f t="shared" si="13"/>
        <v>0</v>
      </c>
      <c r="H32" s="2">
        <f t="shared" si="13"/>
        <v>0</v>
      </c>
      <c r="I32" s="2">
        <f t="shared" si="13"/>
        <v>722</v>
      </c>
      <c r="J32" s="2">
        <f t="shared" si="13"/>
        <v>0</v>
      </c>
      <c r="K32" s="2">
        <f t="shared" si="13"/>
        <v>0</v>
      </c>
      <c r="L32" s="2">
        <f t="shared" si="13"/>
        <v>0</v>
      </c>
    </row>
    <row r="33" spans="1:12" x14ac:dyDescent="0.25">
      <c r="A33" s="44"/>
      <c r="B33" s="42"/>
      <c r="C33" s="7" t="s">
        <v>21</v>
      </c>
      <c r="D33" s="6" t="s">
        <v>6</v>
      </c>
      <c r="E33" s="3">
        <f>IFERROR(IF(SUM(E29-E6)/E6&lt;0,0,SUM(E29-E6)/E6),0)</f>
        <v>0</v>
      </c>
      <c r="F33" s="3">
        <f t="shared" ref="F33:L33" si="14">IFERROR(IF(SUM(F29-F6)/F6&lt;0,0,SUM(F29-F6)/F6),0)</f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</row>
    <row r="34" spans="1:12" ht="6" customHeight="1" x14ac:dyDescent="0.25">
      <c r="A34" s="44"/>
      <c r="B34" s="12"/>
      <c r="C34" s="13"/>
      <c r="D34" s="14"/>
      <c r="E34" s="13"/>
      <c r="F34" s="13"/>
      <c r="G34" s="13"/>
      <c r="H34" s="13"/>
      <c r="I34" s="13"/>
      <c r="J34" s="13"/>
      <c r="K34" s="13"/>
      <c r="L34" s="13"/>
    </row>
    <row r="35" spans="1:12" ht="15" customHeight="1" x14ac:dyDescent="0.25">
      <c r="A35" s="44"/>
      <c r="B35" s="46" t="s">
        <v>69</v>
      </c>
      <c r="C35" s="7" t="s">
        <v>19</v>
      </c>
      <c r="D35" s="5" t="s">
        <v>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</row>
    <row r="36" spans="1:12" x14ac:dyDescent="0.25">
      <c r="A36" s="44"/>
      <c r="B36" s="47"/>
      <c r="C36" s="7" t="s">
        <v>20</v>
      </c>
      <c r="D36" s="5" t="s">
        <v>5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</row>
    <row r="37" spans="1:12" x14ac:dyDescent="0.25">
      <c r="A37" s="44"/>
      <c r="B37" s="48"/>
      <c r="C37" s="7" t="s">
        <v>23</v>
      </c>
      <c r="D37" s="5" t="s">
        <v>4</v>
      </c>
      <c r="E37" s="1">
        <f>SUM(E36-E35)</f>
        <v>0</v>
      </c>
      <c r="F37" s="1">
        <f t="shared" ref="F37:L37" si="15">SUM(F36-F35)</f>
        <v>0</v>
      </c>
      <c r="G37" s="1">
        <f t="shared" si="15"/>
        <v>0</v>
      </c>
      <c r="H37" s="1">
        <f t="shared" si="15"/>
        <v>0</v>
      </c>
      <c r="I37" s="1">
        <f t="shared" si="15"/>
        <v>0</v>
      </c>
      <c r="J37" s="1">
        <f t="shared" si="15"/>
        <v>0</v>
      </c>
      <c r="K37" s="1">
        <f t="shared" si="15"/>
        <v>0</v>
      </c>
      <c r="L37" s="1">
        <f t="shared" si="15"/>
        <v>0</v>
      </c>
    </row>
    <row r="38" spans="1:12" x14ac:dyDescent="0.25">
      <c r="A38" s="44"/>
      <c r="B38" s="40">
        <f>SUM(D5+23)</f>
        <v>23</v>
      </c>
      <c r="C38" s="7" t="s">
        <v>27</v>
      </c>
      <c r="D38" s="5" t="s">
        <v>24</v>
      </c>
      <c r="E38" s="1">
        <f>IF(SUM(E36-E29)&lt;-50,0,SUM(E36-E29))</f>
        <v>0</v>
      </c>
      <c r="F38" s="1">
        <f t="shared" ref="F38:L38" si="16">IF(SUM(F36-F29)&lt;-50,0,SUM(F36-F29))</f>
        <v>0</v>
      </c>
      <c r="G38" s="1">
        <f t="shared" si="16"/>
        <v>0</v>
      </c>
      <c r="H38" s="1">
        <f t="shared" si="16"/>
        <v>0</v>
      </c>
      <c r="I38" s="1">
        <f t="shared" si="16"/>
        <v>0</v>
      </c>
      <c r="J38" s="1">
        <f t="shared" si="16"/>
        <v>0</v>
      </c>
      <c r="K38" s="1">
        <f t="shared" si="16"/>
        <v>0</v>
      </c>
      <c r="L38" s="1">
        <f t="shared" si="16"/>
        <v>0</v>
      </c>
    </row>
    <row r="39" spans="1:12" x14ac:dyDescent="0.25">
      <c r="A39" s="44"/>
      <c r="B39" s="41"/>
      <c r="C39" s="7" t="s">
        <v>22</v>
      </c>
      <c r="D39" s="5" t="s">
        <v>26</v>
      </c>
      <c r="E39" s="2">
        <f>IF(SUM(E36-E35)+(E35-E6)&lt;0,0,SUM(E36-E35)+(E35-E6))</f>
        <v>0</v>
      </c>
      <c r="F39" s="2">
        <f t="shared" ref="F39:L39" si="17">IF(SUM(F36-F35)+(F35-F6)&lt;0,0,SUM(F36-F35)+(F35-F6))</f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</row>
    <row r="40" spans="1:12" x14ac:dyDescent="0.25">
      <c r="A40" s="44"/>
      <c r="B40" s="42"/>
      <c r="C40" s="7" t="s">
        <v>21</v>
      </c>
      <c r="D40" s="6" t="s">
        <v>6</v>
      </c>
      <c r="E40" s="3">
        <f>IFERROR(IF(SUM(E36-E6)/E6&lt;0,0,SUM(E36-E6)/E6),0)</f>
        <v>0</v>
      </c>
      <c r="F40" s="3">
        <f t="shared" ref="F40:L40" si="18">IFERROR(IF(SUM(F36-F6)/F6&lt;0,0,SUM(F36-F6)/F6),0)</f>
        <v>0</v>
      </c>
      <c r="G40" s="3">
        <f t="shared" si="18"/>
        <v>0</v>
      </c>
      <c r="H40" s="3">
        <f t="shared" si="18"/>
        <v>0</v>
      </c>
      <c r="I40" s="3">
        <f t="shared" si="18"/>
        <v>0</v>
      </c>
      <c r="J40" s="3">
        <f t="shared" si="18"/>
        <v>0</v>
      </c>
      <c r="K40" s="3">
        <f t="shared" si="18"/>
        <v>0</v>
      </c>
      <c r="L40" s="3">
        <f t="shared" si="18"/>
        <v>0</v>
      </c>
    </row>
    <row r="41" spans="1:12" ht="6" customHeight="1" x14ac:dyDescent="0.25">
      <c r="A41" s="44"/>
      <c r="B41" s="12"/>
      <c r="C41" s="13"/>
      <c r="D41" s="14"/>
      <c r="E41" s="13"/>
      <c r="F41" s="13"/>
      <c r="G41" s="13"/>
      <c r="H41" s="13"/>
      <c r="I41" s="13"/>
      <c r="J41" s="13"/>
      <c r="K41" s="13"/>
      <c r="L41" s="13"/>
    </row>
    <row r="42" spans="1:12" ht="15" customHeight="1" x14ac:dyDescent="0.25">
      <c r="A42" s="44"/>
      <c r="B42" s="46" t="s">
        <v>70</v>
      </c>
      <c r="C42" s="7" t="s">
        <v>19</v>
      </c>
      <c r="D42" s="5" t="s">
        <v>5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2" x14ac:dyDescent="0.25">
      <c r="A43" s="44"/>
      <c r="B43" s="47"/>
      <c r="C43" s="7" t="s">
        <v>20</v>
      </c>
      <c r="D43" s="5" t="s">
        <v>5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2" x14ac:dyDescent="0.25">
      <c r="A44" s="44"/>
      <c r="B44" s="48"/>
      <c r="C44" s="7" t="s">
        <v>23</v>
      </c>
      <c r="D44" s="5" t="s">
        <v>4</v>
      </c>
      <c r="E44" s="1">
        <f>SUM(E43-E42)</f>
        <v>0</v>
      </c>
      <c r="F44" s="1">
        <f t="shared" ref="F44:L44" si="19">SUM(F43-F42)</f>
        <v>0</v>
      </c>
      <c r="G44" s="1">
        <f t="shared" si="19"/>
        <v>0</v>
      </c>
      <c r="H44" s="1">
        <f t="shared" si="19"/>
        <v>0</v>
      </c>
      <c r="I44" s="1">
        <f t="shared" si="19"/>
        <v>0</v>
      </c>
      <c r="J44" s="1">
        <f t="shared" si="19"/>
        <v>0</v>
      </c>
      <c r="K44" s="1">
        <f t="shared" si="19"/>
        <v>0</v>
      </c>
      <c r="L44" s="1">
        <f t="shared" si="19"/>
        <v>0</v>
      </c>
    </row>
    <row r="45" spans="1:12" x14ac:dyDescent="0.25">
      <c r="A45" s="44"/>
      <c r="B45" s="40">
        <f>SUM(D5+24)</f>
        <v>24</v>
      </c>
      <c r="C45" s="7" t="s">
        <v>27</v>
      </c>
      <c r="D45" s="5" t="s">
        <v>24</v>
      </c>
      <c r="E45" s="1">
        <f>IF(SUM(E43-E36)&lt;-50,0,SUM(E43-E36))</f>
        <v>0</v>
      </c>
      <c r="F45" s="1">
        <f t="shared" ref="F45:L45" si="20">IF(SUM(F43-F36)&lt;-50,0,SUM(F43-F36))</f>
        <v>0</v>
      </c>
      <c r="G45" s="1">
        <f t="shared" si="20"/>
        <v>0</v>
      </c>
      <c r="H45" s="1">
        <f t="shared" si="20"/>
        <v>0</v>
      </c>
      <c r="I45" s="1">
        <f t="shared" si="20"/>
        <v>0</v>
      </c>
      <c r="J45" s="1">
        <f t="shared" si="20"/>
        <v>0</v>
      </c>
      <c r="K45" s="1">
        <f t="shared" si="20"/>
        <v>0</v>
      </c>
      <c r="L45" s="1">
        <f t="shared" si="20"/>
        <v>0</v>
      </c>
    </row>
    <row r="46" spans="1:12" x14ac:dyDescent="0.25">
      <c r="A46" s="44"/>
      <c r="B46" s="41"/>
      <c r="C46" s="7" t="s">
        <v>22</v>
      </c>
      <c r="D46" s="5" t="s">
        <v>26</v>
      </c>
      <c r="E46" s="2">
        <f>IF(SUM(E43-E42)+(E42-E6)&lt;0,0,SUM(E43-E42)+(E42-E6))</f>
        <v>0</v>
      </c>
      <c r="F46" s="2">
        <f t="shared" ref="F46:L46" si="21">IF(SUM(F43-F42)+(F42-F6)&lt;0,0,SUM(F43-F42)+(F42-F6))</f>
        <v>0</v>
      </c>
      <c r="G46" s="2">
        <f t="shared" si="21"/>
        <v>0</v>
      </c>
      <c r="H46" s="2">
        <f t="shared" si="21"/>
        <v>0</v>
      </c>
      <c r="I46" s="2">
        <f t="shared" si="21"/>
        <v>0</v>
      </c>
      <c r="J46" s="2">
        <f t="shared" si="21"/>
        <v>0</v>
      </c>
      <c r="K46" s="2">
        <f t="shared" si="21"/>
        <v>0</v>
      </c>
      <c r="L46" s="2">
        <f t="shared" si="21"/>
        <v>0</v>
      </c>
    </row>
    <row r="47" spans="1:12" x14ac:dyDescent="0.25">
      <c r="A47" s="45"/>
      <c r="B47" s="42"/>
      <c r="C47" s="7" t="s">
        <v>21</v>
      </c>
      <c r="D47" s="6" t="s">
        <v>6</v>
      </c>
      <c r="E47" s="3">
        <f>IFERROR(IF(SUM(E43-E6)/E6&lt;0,0,SUM(E43-E6)/E6),0)</f>
        <v>0</v>
      </c>
      <c r="F47" s="3">
        <f t="shared" ref="F47:L47" si="22">IFERROR(IF(SUM(F43-F6)/F6&lt;0,0,SUM(F43-F6)/F6),0)</f>
        <v>0</v>
      </c>
      <c r="G47" s="3">
        <f t="shared" si="22"/>
        <v>0</v>
      </c>
      <c r="H47" s="3">
        <f t="shared" si="22"/>
        <v>0</v>
      </c>
      <c r="I47" s="3">
        <f t="shared" si="22"/>
        <v>0</v>
      </c>
      <c r="J47" s="3">
        <f t="shared" si="22"/>
        <v>0</v>
      </c>
      <c r="K47" s="3">
        <f t="shared" si="22"/>
        <v>0</v>
      </c>
      <c r="L47" s="3">
        <f t="shared" si="22"/>
        <v>0</v>
      </c>
    </row>
    <row r="48" spans="1:12" ht="6" customHeight="1" x14ac:dyDescent="0.25"/>
  </sheetData>
  <mergeCells count="19">
    <mergeCell ref="A6:D6"/>
    <mergeCell ref="A1:D1"/>
    <mergeCell ref="A2:D2"/>
    <mergeCell ref="A3:D3"/>
    <mergeCell ref="A4:D4"/>
    <mergeCell ref="A5:C5"/>
    <mergeCell ref="B38:B40"/>
    <mergeCell ref="B42:B44"/>
    <mergeCell ref="B45:B47"/>
    <mergeCell ref="A7:A47"/>
    <mergeCell ref="B7:B9"/>
    <mergeCell ref="B10:B12"/>
    <mergeCell ref="B14:B16"/>
    <mergeCell ref="B17:B19"/>
    <mergeCell ref="B21:B23"/>
    <mergeCell ref="B24:B26"/>
    <mergeCell ref="B28:B30"/>
    <mergeCell ref="B31:B33"/>
    <mergeCell ref="B35:B37"/>
  </mergeCells>
  <pageMargins left="1.1023622047244095" right="0.70866141732283472" top="0.74803149606299213" bottom="0.74803149606299213" header="0.31496062992125984" footer="0.31496062992125984"/>
  <pageSetup paperSize="9" scale="76" orientation="landscape" r:id="rId1"/>
  <headerFooter>
    <oddFooter>&amp;L&amp;A&amp;R&amp;D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8"/>
  <sheetViews>
    <sheetView topLeftCell="C1" zoomScaleNormal="100" workbookViewId="0">
      <selection activeCell="N43" sqref="N43"/>
    </sheetView>
  </sheetViews>
  <sheetFormatPr defaultRowHeight="15" x14ac:dyDescent="0.25"/>
  <cols>
    <col min="1" max="1" width="3.7109375" bestFit="1" customWidth="1"/>
    <col min="2" max="2" width="22.7109375" customWidth="1"/>
    <col min="3" max="3" width="24.28515625" bestFit="1" customWidth="1"/>
    <col min="4" max="4" width="11.28515625" customWidth="1"/>
    <col min="5" max="12" width="10.7109375" customWidth="1"/>
    <col min="13" max="13" width="9.140625" customWidth="1"/>
  </cols>
  <sheetData>
    <row r="1" spans="1:13" x14ac:dyDescent="0.25">
      <c r="A1" s="49" t="s">
        <v>9</v>
      </c>
      <c r="B1" s="49"/>
      <c r="C1" s="49"/>
      <c r="D1" s="49"/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</row>
    <row r="2" spans="1:13" x14ac:dyDescent="0.25">
      <c r="A2" s="36" t="s">
        <v>3</v>
      </c>
      <c r="B2" s="36"/>
      <c r="C2" s="36"/>
      <c r="D2" s="36"/>
      <c r="E2" s="26">
        <f>'Week #01'!E2</f>
        <v>0</v>
      </c>
      <c r="F2" s="26">
        <f>'Week #01'!F2</f>
        <v>0</v>
      </c>
      <c r="G2" s="26">
        <f>'Week #01'!G2</f>
        <v>0</v>
      </c>
      <c r="H2" s="26">
        <f>'Week #01'!H2</f>
        <v>0</v>
      </c>
      <c r="I2" s="26">
        <f>'Week #01'!I2</f>
        <v>0</v>
      </c>
      <c r="J2" s="26">
        <f>'Week #01'!J2</f>
        <v>0</v>
      </c>
      <c r="K2" s="26">
        <f>'Week #01'!K2</f>
        <v>0</v>
      </c>
      <c r="L2" s="26">
        <f>'Week #01'!L2</f>
        <v>0</v>
      </c>
    </row>
    <row r="3" spans="1:13" ht="22.5" x14ac:dyDescent="0.25">
      <c r="A3" s="37" t="s">
        <v>18</v>
      </c>
      <c r="B3" s="38"/>
      <c r="C3" s="38"/>
      <c r="D3" s="39"/>
      <c r="E3" s="27">
        <f>'Week #01'!E3</f>
        <v>0</v>
      </c>
      <c r="F3" s="27">
        <f>'Week #01'!F3</f>
        <v>0</v>
      </c>
      <c r="G3" s="27">
        <f>'Week #01'!G3</f>
        <v>0</v>
      </c>
      <c r="H3" s="27">
        <f>'Week #01'!H3</f>
        <v>0</v>
      </c>
      <c r="I3" s="28">
        <f>'Week #01'!I3</f>
        <v>0</v>
      </c>
      <c r="J3" s="28">
        <f>'Week #01'!J3</f>
        <v>0</v>
      </c>
      <c r="K3" s="28">
        <f>'Week #01'!K3</f>
        <v>0</v>
      </c>
      <c r="L3" s="28">
        <f>'Week #01'!L3</f>
        <v>0</v>
      </c>
    </row>
    <row r="4" spans="1:13" x14ac:dyDescent="0.25">
      <c r="A4" s="36" t="s">
        <v>0</v>
      </c>
      <c r="B4" s="36"/>
      <c r="C4" s="36"/>
      <c r="D4" s="36"/>
      <c r="E4" s="28" t="str">
        <f>'Week #01'!E4</f>
        <v>Maak keuze</v>
      </c>
      <c r="F4" s="28" t="str">
        <f>'Week #01'!F4</f>
        <v>Maak keuze</v>
      </c>
      <c r="G4" s="28" t="str">
        <f>'Week #01'!G4</f>
        <v>Maak keuze</v>
      </c>
      <c r="H4" s="28" t="str">
        <f>'Week #01'!H4</f>
        <v>Maak keuze</v>
      </c>
      <c r="I4" s="28" t="str">
        <f>'Week #01'!I4</f>
        <v>Maak keuze</v>
      </c>
      <c r="J4" s="28" t="str">
        <f>'Week #01'!J4</f>
        <v>Maak keuze</v>
      </c>
      <c r="K4" s="28" t="str">
        <f>'Week #01'!K4</f>
        <v>Maak keuze</v>
      </c>
      <c r="L4" s="28" t="str">
        <f>'Week #01'!L4</f>
        <v>Maak keuze</v>
      </c>
    </row>
    <row r="5" spans="1:13" x14ac:dyDescent="0.25">
      <c r="A5" s="37" t="s">
        <v>31</v>
      </c>
      <c r="B5" s="38"/>
      <c r="C5" s="38"/>
      <c r="D5" s="23">
        <f>'Week #01'!D5</f>
        <v>0</v>
      </c>
      <c r="E5" s="20"/>
      <c r="F5" s="20"/>
      <c r="G5" s="20"/>
      <c r="H5" s="20"/>
      <c r="I5" s="20"/>
      <c r="J5" s="20"/>
      <c r="K5" s="20"/>
      <c r="L5" s="20"/>
    </row>
    <row r="6" spans="1:13" ht="15" customHeight="1" x14ac:dyDescent="0.25">
      <c r="A6" s="30" t="s">
        <v>7</v>
      </c>
      <c r="B6" s="31"/>
      <c r="C6" s="31"/>
      <c r="D6" s="32"/>
      <c r="E6" s="25">
        <f>'Week #01'!E6</f>
        <v>0</v>
      </c>
      <c r="F6" s="25">
        <f>'Week #01'!F6</f>
        <v>0</v>
      </c>
      <c r="G6" s="25">
        <f>'Week #01'!G6</f>
        <v>0</v>
      </c>
      <c r="H6" s="25">
        <f>'Week #01'!H6</f>
        <v>0</v>
      </c>
      <c r="I6" s="25">
        <f>'Week #01'!I6</f>
        <v>0</v>
      </c>
      <c r="J6" s="25">
        <f>'Week #01'!J6</f>
        <v>0</v>
      </c>
      <c r="K6" s="25">
        <f>'Week #01'!K6</f>
        <v>0</v>
      </c>
      <c r="L6" s="25">
        <f>'Week #01'!L6</f>
        <v>0</v>
      </c>
    </row>
    <row r="7" spans="1:13" x14ac:dyDescent="0.25">
      <c r="A7" s="43" t="s">
        <v>30</v>
      </c>
      <c r="B7" s="46" t="s">
        <v>72</v>
      </c>
      <c r="C7" s="7" t="s">
        <v>19</v>
      </c>
      <c r="D7" s="5" t="s">
        <v>5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3" x14ac:dyDescent="0.25">
      <c r="A8" s="44"/>
      <c r="B8" s="47"/>
      <c r="C8" s="7" t="s">
        <v>20</v>
      </c>
      <c r="D8" s="5" t="s">
        <v>5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3" x14ac:dyDescent="0.25">
      <c r="A9" s="44"/>
      <c r="B9" s="48"/>
      <c r="C9" s="7" t="s">
        <v>23</v>
      </c>
      <c r="D9" s="5" t="s">
        <v>4</v>
      </c>
      <c r="E9" s="17">
        <f>SUM(E8-E7)</f>
        <v>0</v>
      </c>
      <c r="F9" s="17">
        <f t="shared" ref="F9:L9" si="0">SUM(F8-F7)</f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</row>
    <row r="10" spans="1:13" x14ac:dyDescent="0.25">
      <c r="A10" s="44"/>
      <c r="B10" s="40">
        <f>SUM(D5+25)</f>
        <v>25</v>
      </c>
      <c r="C10" s="7" t="s">
        <v>27</v>
      </c>
      <c r="D10" s="5" t="s">
        <v>24</v>
      </c>
      <c r="E10" s="17">
        <f>IF(SUM(E8-'Week #04'!E43)&lt;-50,0,SUM(E8-'Week #04'!E43))</f>
        <v>0</v>
      </c>
      <c r="F10" s="17">
        <f>IF(SUM(F8-'Week #04'!F43)&lt;-50,0,SUM(F8-'Week #04'!F43))</f>
        <v>0</v>
      </c>
      <c r="G10" s="17">
        <f>IF(SUM(G8-'Week #04'!G43)&lt;-50,0,SUM(G8-'Week #04'!G43))</f>
        <v>0</v>
      </c>
      <c r="H10" s="17">
        <f>IF(SUM(H8-'Week #04'!H43)&lt;-50,0,SUM(H8-'Week #04'!H43))</f>
        <v>0</v>
      </c>
      <c r="I10" s="17">
        <f>IF(SUM(I8-'Week #04'!I43)&lt;-50,0,SUM(I8-'Week #04'!I43))</f>
        <v>0</v>
      </c>
      <c r="J10" s="17">
        <f>IF(SUM(J8-'Week #04'!J43)&lt;-50,0,SUM(J8-'Week #04'!J43))</f>
        <v>0</v>
      </c>
      <c r="K10" s="17">
        <f>IF(SUM(K8-'Week #04'!K43)&lt;-50,0,SUM(K8-'Week #04'!K43))</f>
        <v>0</v>
      </c>
      <c r="L10" s="17">
        <f>IF(SUM(L8-'Week #04'!L43)&lt;-50,0,SUM(L8-'Week #04'!L43))</f>
        <v>0</v>
      </c>
    </row>
    <row r="11" spans="1:13" x14ac:dyDescent="0.25">
      <c r="A11" s="44"/>
      <c r="B11" s="41"/>
      <c r="C11" s="7" t="s">
        <v>22</v>
      </c>
      <c r="D11" s="5" t="s">
        <v>26</v>
      </c>
      <c r="E11" s="2">
        <f>IF(SUM(E8-E7) + (E7-E6)&lt;0,0,SUM(E8-E7) + (E7-E6))</f>
        <v>0</v>
      </c>
      <c r="F11" s="2">
        <f t="shared" ref="F11:L11" si="1">IF(SUM(F8-F7) + (F7-F6)&lt;0,0,SUM(F8-F7) + (F7-F6))</f>
        <v>0</v>
      </c>
      <c r="G11" s="2">
        <f t="shared" si="1"/>
        <v>0</v>
      </c>
      <c r="H11" s="2">
        <f t="shared" si="1"/>
        <v>0</v>
      </c>
      <c r="I11" s="2">
        <f t="shared" si="1"/>
        <v>0</v>
      </c>
      <c r="J11" s="2">
        <f t="shared" si="1"/>
        <v>0</v>
      </c>
      <c r="K11" s="2">
        <f t="shared" si="1"/>
        <v>0</v>
      </c>
      <c r="L11" s="2">
        <f t="shared" si="1"/>
        <v>0</v>
      </c>
    </row>
    <row r="12" spans="1:13" x14ac:dyDescent="0.25">
      <c r="A12" s="44"/>
      <c r="B12" s="42"/>
      <c r="C12" s="7" t="s">
        <v>21</v>
      </c>
      <c r="D12" s="6" t="s">
        <v>6</v>
      </c>
      <c r="E12" s="3">
        <f>IFERROR(IF(SUM(E8-E6)/E6&lt;0,0,SUM(E8-E6)/E6),0)</f>
        <v>0</v>
      </c>
      <c r="F12" s="3">
        <f t="shared" ref="F12:L12" si="2">IFERROR(IF(SUM(F8-F6)/F6&lt;0,0,SUM(F8-F6)/F6),0)</f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f t="shared" si="2"/>
        <v>0</v>
      </c>
    </row>
    <row r="13" spans="1:13" ht="6" customHeight="1" x14ac:dyDescent="0.25">
      <c r="A13" s="44"/>
      <c r="B13" s="9"/>
      <c r="C13" s="10"/>
      <c r="D13" s="11"/>
      <c r="E13" s="10"/>
      <c r="F13" s="10"/>
      <c r="G13" s="10"/>
      <c r="H13" s="10"/>
      <c r="I13" s="10"/>
      <c r="J13" s="10"/>
      <c r="K13" s="10"/>
      <c r="L13" s="10"/>
    </row>
    <row r="14" spans="1:13" ht="15" customHeight="1" x14ac:dyDescent="0.25">
      <c r="A14" s="44"/>
      <c r="B14" s="46" t="s">
        <v>73</v>
      </c>
      <c r="C14" s="7" t="s">
        <v>19</v>
      </c>
      <c r="D14" s="5" t="s">
        <v>5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3" x14ac:dyDescent="0.25">
      <c r="A15" s="44"/>
      <c r="B15" s="47"/>
      <c r="C15" s="7" t="s">
        <v>20</v>
      </c>
      <c r="D15" s="5" t="s">
        <v>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5"/>
    </row>
    <row r="16" spans="1:13" x14ac:dyDescent="0.25">
      <c r="A16" s="44"/>
      <c r="B16" s="48"/>
      <c r="C16" s="7" t="s">
        <v>23</v>
      </c>
      <c r="D16" s="5" t="s">
        <v>4</v>
      </c>
      <c r="E16" s="17">
        <f>SUM(E15-E14)</f>
        <v>0</v>
      </c>
      <c r="F16" s="17">
        <f t="shared" ref="F16:L16" si="3">SUM(F15-F14)</f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5"/>
    </row>
    <row r="17" spans="1:13" x14ac:dyDescent="0.25">
      <c r="A17" s="44"/>
      <c r="B17" s="40">
        <f>SUM(D5+26)</f>
        <v>26</v>
      </c>
      <c r="C17" s="7" t="s">
        <v>27</v>
      </c>
      <c r="D17" s="5" t="s">
        <v>24</v>
      </c>
      <c r="E17" s="17">
        <f>IF(SUM(E15-E8)&lt;-50,0,SUM(E15-E8))</f>
        <v>0</v>
      </c>
      <c r="F17" s="17">
        <f t="shared" ref="F17:L17" si="4">IF(SUM(F15-F8)&lt;-50,0,SUM(F15-F8))</f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5"/>
    </row>
    <row r="18" spans="1:13" x14ac:dyDescent="0.25">
      <c r="A18" s="44"/>
      <c r="B18" s="41"/>
      <c r="C18" s="7" t="s">
        <v>22</v>
      </c>
      <c r="D18" s="5" t="s">
        <v>26</v>
      </c>
      <c r="E18" s="2">
        <f>IF(SUM(E15-E14) + (E14-E6)&lt;0,0,SUM(E15-E14) + (E14-E6))</f>
        <v>0</v>
      </c>
      <c r="F18" s="2">
        <f t="shared" ref="F18:L18" si="5">IF(SUM(F15-F14) + (F14-F6)&lt;0,0,SUM(F15-F14) + (F14-F6))</f>
        <v>0</v>
      </c>
      <c r="G18" s="2">
        <f t="shared" si="5"/>
        <v>0</v>
      </c>
      <c r="H18" s="2">
        <f t="shared" si="5"/>
        <v>0</v>
      </c>
      <c r="I18" s="2">
        <f t="shared" si="5"/>
        <v>0</v>
      </c>
      <c r="J18" s="2">
        <f t="shared" si="5"/>
        <v>0</v>
      </c>
      <c r="K18" s="2">
        <f t="shared" si="5"/>
        <v>0</v>
      </c>
      <c r="L18" s="2">
        <f t="shared" si="5"/>
        <v>0</v>
      </c>
    </row>
    <row r="19" spans="1:13" x14ac:dyDescent="0.25">
      <c r="A19" s="44"/>
      <c r="B19" s="42"/>
      <c r="C19" s="7" t="s">
        <v>21</v>
      </c>
      <c r="D19" s="6" t="s">
        <v>6</v>
      </c>
      <c r="E19" s="3">
        <f>IFERROR(IF(SUM(E15-E6)/E6&lt;0,0,SUM(E15-E6)/E6),0)</f>
        <v>0</v>
      </c>
      <c r="F19" s="3">
        <f t="shared" ref="F19:L19" si="6">IFERROR(IF(SUM(F15-F6)/F6&lt;0,0,SUM(F15-F6)/F6),0)</f>
        <v>0</v>
      </c>
      <c r="G19" s="3">
        <f t="shared" si="6"/>
        <v>0</v>
      </c>
      <c r="H19" s="3">
        <f t="shared" si="6"/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 t="shared" si="6"/>
        <v>0</v>
      </c>
    </row>
    <row r="20" spans="1:13" ht="6" customHeight="1" x14ac:dyDescent="0.25">
      <c r="A20" s="44"/>
      <c r="B20" s="12"/>
      <c r="C20" s="13"/>
      <c r="D20" s="14"/>
      <c r="E20" s="13"/>
      <c r="F20" s="13"/>
      <c r="G20" s="13"/>
      <c r="H20" s="13"/>
      <c r="I20" s="13"/>
      <c r="J20" s="13"/>
      <c r="K20" s="13"/>
      <c r="L20" s="13"/>
    </row>
    <row r="21" spans="1:13" ht="15" customHeight="1" x14ac:dyDescent="0.25">
      <c r="A21" s="44"/>
      <c r="B21" s="46" t="s">
        <v>74</v>
      </c>
      <c r="C21" s="7" t="s">
        <v>19</v>
      </c>
      <c r="D21" s="5" t="s">
        <v>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3" x14ac:dyDescent="0.25">
      <c r="A22" s="44"/>
      <c r="B22" s="47"/>
      <c r="C22" s="7" t="s">
        <v>20</v>
      </c>
      <c r="D22" s="5" t="s">
        <v>5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1:13" x14ac:dyDescent="0.25">
      <c r="A23" s="44"/>
      <c r="B23" s="48"/>
      <c r="C23" s="7" t="s">
        <v>23</v>
      </c>
      <c r="D23" s="5" t="s">
        <v>4</v>
      </c>
      <c r="E23" s="17">
        <f>SUM(E22-E21)</f>
        <v>0</v>
      </c>
      <c r="F23" s="17">
        <f t="shared" ref="F23:L23" si="7">SUM(F22-F21)</f>
        <v>0</v>
      </c>
      <c r="G23" s="17">
        <f t="shared" si="7"/>
        <v>0</v>
      </c>
      <c r="H23" s="17">
        <f t="shared" si="7"/>
        <v>0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 t="shared" si="7"/>
        <v>0</v>
      </c>
    </row>
    <row r="24" spans="1:13" x14ac:dyDescent="0.25">
      <c r="A24" s="44"/>
      <c r="B24" s="40">
        <f>SUM(D5+27)</f>
        <v>27</v>
      </c>
      <c r="C24" s="7" t="s">
        <v>27</v>
      </c>
      <c r="D24" s="5" t="s">
        <v>24</v>
      </c>
      <c r="E24" s="17">
        <f>IF(SUM(E22-E15)&lt;-50,0,SUM(E22-E15))</f>
        <v>0</v>
      </c>
      <c r="F24" s="17">
        <f t="shared" ref="F24:L24" si="8">IF(SUM(F22-F15)&lt;-50,0,SUM(F22-F15))</f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</row>
    <row r="25" spans="1:13" x14ac:dyDescent="0.25">
      <c r="A25" s="44"/>
      <c r="B25" s="41"/>
      <c r="C25" s="7" t="s">
        <v>22</v>
      </c>
      <c r="D25" s="5" t="s">
        <v>26</v>
      </c>
      <c r="E25" s="2">
        <f>IF(SUM(E22-E21) + (E21-E6)&lt;0,0,SUM(E22-E21) + (E21-E6))</f>
        <v>0</v>
      </c>
      <c r="F25" s="2">
        <f t="shared" ref="F25:L25" si="9">IF(SUM(F22-F21) + (F21-F6)&lt;0,0,SUM(F22-F21) + (F21-F6))</f>
        <v>0</v>
      </c>
      <c r="G25" s="2">
        <f t="shared" si="9"/>
        <v>0</v>
      </c>
      <c r="H25" s="2">
        <f t="shared" si="9"/>
        <v>0</v>
      </c>
      <c r="I25" s="2">
        <f t="shared" si="9"/>
        <v>0</v>
      </c>
      <c r="J25" s="2">
        <f t="shared" si="9"/>
        <v>0</v>
      </c>
      <c r="K25" s="2">
        <f t="shared" si="9"/>
        <v>0</v>
      </c>
      <c r="L25" s="2">
        <f t="shared" si="9"/>
        <v>0</v>
      </c>
    </row>
    <row r="26" spans="1:13" x14ac:dyDescent="0.25">
      <c r="A26" s="44"/>
      <c r="B26" s="42"/>
      <c r="C26" s="7" t="s">
        <v>21</v>
      </c>
      <c r="D26" s="6" t="s">
        <v>6</v>
      </c>
      <c r="E26" s="3">
        <f>IFERROR(IF(SUM(E22-E6)/E6&lt;0,0,SUM(E22-E6)/E6),0)</f>
        <v>0</v>
      </c>
      <c r="F26" s="3">
        <f t="shared" ref="F26:L26" si="10">IFERROR(IF(SUM(F22-F6)/F6&lt;0,0,SUM(F22-F6)/F6),0)</f>
        <v>0</v>
      </c>
      <c r="G26" s="3">
        <f t="shared" si="10"/>
        <v>0</v>
      </c>
      <c r="H26" s="3">
        <f t="shared" si="10"/>
        <v>0</v>
      </c>
      <c r="I26" s="3">
        <f t="shared" si="10"/>
        <v>0</v>
      </c>
      <c r="J26" s="3">
        <f t="shared" si="10"/>
        <v>0</v>
      </c>
      <c r="K26" s="3">
        <f t="shared" si="10"/>
        <v>0</v>
      </c>
      <c r="L26" s="3">
        <f t="shared" si="10"/>
        <v>0</v>
      </c>
    </row>
    <row r="27" spans="1:13" ht="6" customHeight="1" x14ac:dyDescent="0.25">
      <c r="A27" s="44"/>
      <c r="B27" s="22"/>
      <c r="C27" s="13"/>
      <c r="D27" s="14"/>
      <c r="E27" s="13"/>
      <c r="F27" s="13"/>
      <c r="G27" s="13"/>
      <c r="H27" s="13"/>
      <c r="I27" s="13"/>
      <c r="J27" s="13"/>
      <c r="K27" s="13"/>
      <c r="L27" s="13"/>
    </row>
    <row r="28" spans="1:13" ht="15" customHeight="1" x14ac:dyDescent="0.25">
      <c r="A28" s="44"/>
      <c r="B28" s="46" t="s">
        <v>75</v>
      </c>
      <c r="C28" s="7" t="s">
        <v>19</v>
      </c>
      <c r="D28" s="5" t="s">
        <v>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1:13" x14ac:dyDescent="0.25">
      <c r="A29" s="44"/>
      <c r="B29" s="47"/>
      <c r="C29" s="7" t="s">
        <v>20</v>
      </c>
      <c r="D29" s="5" t="s">
        <v>5</v>
      </c>
      <c r="E29" s="8">
        <v>1055</v>
      </c>
      <c r="F29" s="8">
        <v>960</v>
      </c>
      <c r="G29" s="8">
        <v>1065</v>
      </c>
      <c r="H29" s="8">
        <v>932</v>
      </c>
      <c r="I29" s="8">
        <v>988</v>
      </c>
      <c r="J29" s="8">
        <v>868</v>
      </c>
      <c r="K29" s="8">
        <v>1030</v>
      </c>
      <c r="L29" s="8">
        <v>0</v>
      </c>
    </row>
    <row r="30" spans="1:13" x14ac:dyDescent="0.25">
      <c r="A30" s="44"/>
      <c r="B30" s="48"/>
      <c r="C30" s="7" t="s">
        <v>23</v>
      </c>
      <c r="D30" s="5" t="s">
        <v>4</v>
      </c>
      <c r="E30" s="17">
        <f>SUM(E29-E28)</f>
        <v>1055</v>
      </c>
      <c r="F30" s="17">
        <f t="shared" ref="F30:L30" si="11">SUM(F29-F28)</f>
        <v>960</v>
      </c>
      <c r="G30" s="17">
        <f t="shared" si="11"/>
        <v>1065</v>
      </c>
      <c r="H30" s="17">
        <f t="shared" si="11"/>
        <v>932</v>
      </c>
      <c r="I30" s="17">
        <f t="shared" si="11"/>
        <v>988</v>
      </c>
      <c r="J30" s="17">
        <f t="shared" si="11"/>
        <v>868</v>
      </c>
      <c r="K30" s="17">
        <f t="shared" si="11"/>
        <v>1030</v>
      </c>
      <c r="L30" s="17">
        <f t="shared" si="11"/>
        <v>0</v>
      </c>
    </row>
    <row r="31" spans="1:13" x14ac:dyDescent="0.25">
      <c r="A31" s="44"/>
      <c r="B31" s="40">
        <f>SUM(D5+28)</f>
        <v>28</v>
      </c>
      <c r="C31" s="7" t="s">
        <v>27</v>
      </c>
      <c r="D31" s="5" t="s">
        <v>24</v>
      </c>
      <c r="E31" s="17">
        <f>IF(SUM(E29-E22)&lt;-50,0,SUM(E29-E22))</f>
        <v>1055</v>
      </c>
      <c r="F31" s="17">
        <f t="shared" ref="F31:L31" si="12">IF(SUM(F29-F22)&lt;-50,0,SUM(F29-F22))</f>
        <v>960</v>
      </c>
      <c r="G31" s="17">
        <v>1065</v>
      </c>
      <c r="H31" s="17">
        <v>932</v>
      </c>
      <c r="I31" s="17">
        <f t="shared" si="12"/>
        <v>988</v>
      </c>
      <c r="J31" s="17">
        <f t="shared" si="12"/>
        <v>868</v>
      </c>
      <c r="K31" s="17">
        <f t="shared" si="12"/>
        <v>1030</v>
      </c>
      <c r="L31" s="17">
        <f t="shared" si="12"/>
        <v>0</v>
      </c>
    </row>
    <row r="32" spans="1:13" x14ac:dyDescent="0.25">
      <c r="A32" s="44"/>
      <c r="B32" s="41"/>
      <c r="C32" s="7" t="s">
        <v>22</v>
      </c>
      <c r="D32" s="5" t="s">
        <v>26</v>
      </c>
      <c r="E32" s="2">
        <f>IF(SUM(E29-E28) + (E28-E6)&lt;0,0,SUM(E29-E28) + (E28-E6))</f>
        <v>1055</v>
      </c>
      <c r="F32" s="2">
        <f t="shared" ref="F32:L32" si="13">IF(SUM(F29-F28) + (F28-F6)&lt;0,0,SUM(F29-F28) + (F28-F6))</f>
        <v>960</v>
      </c>
      <c r="G32" s="2">
        <f t="shared" si="13"/>
        <v>1065</v>
      </c>
      <c r="H32" s="2">
        <f t="shared" si="13"/>
        <v>932</v>
      </c>
      <c r="I32" s="2">
        <f t="shared" si="13"/>
        <v>988</v>
      </c>
      <c r="J32" s="2">
        <f t="shared" si="13"/>
        <v>868</v>
      </c>
      <c r="K32" s="2">
        <f t="shared" si="13"/>
        <v>1030</v>
      </c>
      <c r="L32" s="2">
        <f t="shared" si="13"/>
        <v>0</v>
      </c>
    </row>
    <row r="33" spans="1:13" x14ac:dyDescent="0.25">
      <c r="A33" s="44"/>
      <c r="B33" s="42"/>
      <c r="C33" s="7" t="s">
        <v>21</v>
      </c>
      <c r="D33" s="6" t="s">
        <v>6</v>
      </c>
      <c r="E33" s="3">
        <f>IFERROR(IF(SUM(E29-E6)/E6&lt;0,0,SUM(E29-E6)/E6),0)</f>
        <v>0</v>
      </c>
      <c r="F33" s="3">
        <f t="shared" ref="F33:L33" si="14">IFERROR(IF(SUM(F29-F6)/F6&lt;0,0,SUM(F29-F6)/F6),0)</f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t="s">
        <v>108</v>
      </c>
    </row>
    <row r="34" spans="1:13" ht="6" customHeight="1" x14ac:dyDescent="0.25">
      <c r="A34" s="44"/>
      <c r="B34" s="12"/>
      <c r="C34" s="13"/>
      <c r="D34" s="14"/>
      <c r="E34" s="13"/>
      <c r="F34" s="13"/>
      <c r="G34" s="13"/>
      <c r="H34" s="13"/>
      <c r="I34" s="13"/>
      <c r="J34" s="13"/>
      <c r="K34" s="13"/>
      <c r="L34" s="13"/>
    </row>
    <row r="35" spans="1:13" ht="15" customHeight="1" x14ac:dyDescent="0.25">
      <c r="A35" s="44"/>
      <c r="B35" s="46" t="s">
        <v>76</v>
      </c>
      <c r="C35" s="7" t="s">
        <v>19</v>
      </c>
      <c r="D35" s="5" t="s">
        <v>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</row>
    <row r="36" spans="1:13" x14ac:dyDescent="0.25">
      <c r="A36" s="44"/>
      <c r="B36" s="47"/>
      <c r="C36" s="7" t="s">
        <v>20</v>
      </c>
      <c r="D36" s="5" t="s">
        <v>5</v>
      </c>
      <c r="E36" s="8">
        <v>1720</v>
      </c>
      <c r="F36" s="8">
        <v>1480</v>
      </c>
      <c r="G36" s="8">
        <v>1675</v>
      </c>
      <c r="H36" s="8">
        <v>1480</v>
      </c>
      <c r="I36" s="8">
        <v>1675</v>
      </c>
      <c r="J36" s="8">
        <v>1390</v>
      </c>
      <c r="K36" s="8">
        <v>1720</v>
      </c>
      <c r="L36" s="8">
        <v>0</v>
      </c>
    </row>
    <row r="37" spans="1:13" x14ac:dyDescent="0.25">
      <c r="A37" s="44"/>
      <c r="B37" s="48"/>
      <c r="C37" s="7" t="s">
        <v>23</v>
      </c>
      <c r="D37" s="5" t="s">
        <v>4</v>
      </c>
      <c r="E37" s="1">
        <f>SUM(E36-E35)</f>
        <v>1720</v>
      </c>
      <c r="F37" s="1">
        <v>1620</v>
      </c>
      <c r="G37" s="1"/>
      <c r="H37" s="1"/>
      <c r="I37" s="1">
        <v>1675</v>
      </c>
      <c r="J37" s="1">
        <f t="shared" ref="J37:L37" si="15">SUM(J36-J35)</f>
        <v>1390</v>
      </c>
      <c r="K37" s="1">
        <f t="shared" si="15"/>
        <v>1720</v>
      </c>
      <c r="L37" s="1">
        <f t="shared" si="15"/>
        <v>0</v>
      </c>
    </row>
    <row r="38" spans="1:13" x14ac:dyDescent="0.25">
      <c r="A38" s="44"/>
      <c r="B38" s="40" t="s">
        <v>109</v>
      </c>
      <c r="C38" s="7" t="s">
        <v>27</v>
      </c>
      <c r="D38" s="5" t="s">
        <v>24</v>
      </c>
      <c r="E38" s="1">
        <f>IF(SUM(E36-E29)&lt;-50,0,SUM(E36-E29))</f>
        <v>665</v>
      </c>
      <c r="F38" s="1">
        <f t="shared" ref="F38:L38" si="16">IF(SUM(F36-F29)&lt;-50,0,SUM(F36-F29))</f>
        <v>520</v>
      </c>
      <c r="G38" s="1">
        <f t="shared" si="16"/>
        <v>610</v>
      </c>
      <c r="H38" s="1">
        <f t="shared" si="16"/>
        <v>548</v>
      </c>
      <c r="I38" s="1">
        <f t="shared" si="16"/>
        <v>687</v>
      </c>
      <c r="J38" s="1">
        <f t="shared" si="16"/>
        <v>522</v>
      </c>
      <c r="K38" s="1">
        <f t="shared" si="16"/>
        <v>690</v>
      </c>
      <c r="L38" s="1">
        <f t="shared" si="16"/>
        <v>0</v>
      </c>
    </row>
    <row r="39" spans="1:13" x14ac:dyDescent="0.25">
      <c r="A39" s="44"/>
      <c r="B39" s="41"/>
      <c r="C39" s="7" t="s">
        <v>22</v>
      </c>
      <c r="D39" s="5" t="s">
        <v>26</v>
      </c>
      <c r="E39" s="2">
        <f>IF(SUM(E36-E35)+(E35-E6)&lt;0,0,SUM(E36-E35)+(E35-E6))</f>
        <v>1720</v>
      </c>
      <c r="F39" s="2">
        <f t="shared" ref="F39:L39" si="17">IF(SUM(F36-F35)+(F35-F6)&lt;0,0,SUM(F36-F35)+(F35-F6))</f>
        <v>1480</v>
      </c>
      <c r="G39" s="2">
        <f t="shared" si="17"/>
        <v>1675</v>
      </c>
      <c r="H39" s="2">
        <f t="shared" si="17"/>
        <v>1480</v>
      </c>
      <c r="I39" s="2">
        <f t="shared" si="17"/>
        <v>1675</v>
      </c>
      <c r="J39" s="2">
        <f t="shared" si="17"/>
        <v>1390</v>
      </c>
      <c r="K39" s="2">
        <f t="shared" si="17"/>
        <v>1720</v>
      </c>
      <c r="L39" s="2">
        <f t="shared" si="17"/>
        <v>0</v>
      </c>
    </row>
    <row r="40" spans="1:13" x14ac:dyDescent="0.25">
      <c r="A40" s="44"/>
      <c r="B40" s="42"/>
      <c r="C40" s="7" t="s">
        <v>21</v>
      </c>
      <c r="D40" s="6" t="s">
        <v>6</v>
      </c>
      <c r="E40" s="3">
        <f>IFERROR(IF(SUM(E36-E6)/E6&lt;0,0,SUM(E36-E6)/E6),0)</f>
        <v>0</v>
      </c>
      <c r="F40" s="3">
        <f t="shared" ref="F40:L40" si="18">IFERROR(IF(SUM(F36-F6)/F6&lt;0,0,SUM(F36-F6)/F6),0)</f>
        <v>0</v>
      </c>
      <c r="G40" s="3">
        <f t="shared" si="18"/>
        <v>0</v>
      </c>
      <c r="H40" s="3">
        <f t="shared" si="18"/>
        <v>0</v>
      </c>
      <c r="I40" s="3">
        <f t="shared" si="18"/>
        <v>0</v>
      </c>
      <c r="J40" s="3">
        <f t="shared" si="18"/>
        <v>0</v>
      </c>
      <c r="K40" s="3">
        <f t="shared" si="18"/>
        <v>0</v>
      </c>
      <c r="L40" s="3">
        <f t="shared" si="18"/>
        <v>0</v>
      </c>
      <c r="M40" t="s">
        <v>110</v>
      </c>
    </row>
    <row r="41" spans="1:13" ht="6" customHeight="1" x14ac:dyDescent="0.25">
      <c r="A41" s="44"/>
      <c r="B41" s="12"/>
      <c r="C41" s="13"/>
      <c r="D41" s="14"/>
      <c r="E41" s="13"/>
      <c r="F41" s="13"/>
      <c r="G41" s="13"/>
      <c r="H41" s="13"/>
      <c r="I41" s="13"/>
      <c r="J41" s="13"/>
      <c r="K41" s="13"/>
      <c r="L41" s="13"/>
    </row>
    <row r="42" spans="1:13" ht="15" customHeight="1" x14ac:dyDescent="0.25">
      <c r="A42" s="44"/>
      <c r="B42" s="46" t="s">
        <v>77</v>
      </c>
      <c r="C42" s="7" t="s">
        <v>19</v>
      </c>
      <c r="D42" s="5" t="s">
        <v>5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3" x14ac:dyDescent="0.25">
      <c r="A43" s="44"/>
      <c r="B43" s="47"/>
      <c r="C43" s="7" t="s">
        <v>20</v>
      </c>
      <c r="D43" s="5" t="s">
        <v>5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3" x14ac:dyDescent="0.25">
      <c r="A44" s="44"/>
      <c r="B44" s="48"/>
      <c r="C44" s="7" t="s">
        <v>23</v>
      </c>
      <c r="D44" s="5" t="s">
        <v>4</v>
      </c>
      <c r="E44" s="1">
        <f>SUM(E43-E42)</f>
        <v>0</v>
      </c>
      <c r="F44" s="1">
        <f t="shared" ref="F44:L44" si="19">SUM(F43-F42)</f>
        <v>0</v>
      </c>
      <c r="G44" s="1">
        <f t="shared" si="19"/>
        <v>0</v>
      </c>
      <c r="H44" s="1">
        <f t="shared" si="19"/>
        <v>0</v>
      </c>
      <c r="I44" s="1">
        <f t="shared" si="19"/>
        <v>0</v>
      </c>
      <c r="J44" s="1">
        <f t="shared" si="19"/>
        <v>0</v>
      </c>
      <c r="K44" s="1">
        <f t="shared" si="19"/>
        <v>0</v>
      </c>
      <c r="L44" s="1">
        <f t="shared" si="19"/>
        <v>0</v>
      </c>
    </row>
    <row r="45" spans="1:13" x14ac:dyDescent="0.25">
      <c r="A45" s="44"/>
      <c r="B45" s="40">
        <f>SUM(D5+30)</f>
        <v>30</v>
      </c>
      <c r="C45" s="7" t="s">
        <v>27</v>
      </c>
      <c r="D45" s="5" t="s">
        <v>24</v>
      </c>
      <c r="E45" s="1">
        <f>IF(SUM(E43-E36)&lt;-50,0,SUM(E43-E36))</f>
        <v>0</v>
      </c>
      <c r="F45" s="1">
        <f t="shared" ref="F45:L45" si="20">IF(SUM(F43-F36)&lt;-50,0,SUM(F43-F36))</f>
        <v>0</v>
      </c>
      <c r="G45" s="1">
        <f t="shared" si="20"/>
        <v>0</v>
      </c>
      <c r="H45" s="1">
        <f t="shared" si="20"/>
        <v>0</v>
      </c>
      <c r="I45" s="1">
        <f t="shared" si="20"/>
        <v>0</v>
      </c>
      <c r="J45" s="1">
        <f t="shared" si="20"/>
        <v>0</v>
      </c>
      <c r="K45" s="1">
        <f t="shared" si="20"/>
        <v>0</v>
      </c>
      <c r="L45" s="1">
        <f t="shared" si="20"/>
        <v>0</v>
      </c>
    </row>
    <row r="46" spans="1:13" x14ac:dyDescent="0.25">
      <c r="A46" s="44"/>
      <c r="B46" s="41"/>
      <c r="C46" s="7" t="s">
        <v>22</v>
      </c>
      <c r="D46" s="5" t="s">
        <v>26</v>
      </c>
      <c r="E46" s="2">
        <f>IF(SUM(E43-E42)+(E42-E6)&lt;0,0,SUM(E43-E42)+(E42-E6))</f>
        <v>0</v>
      </c>
      <c r="F46" s="2">
        <f t="shared" ref="F46:L46" si="21">IF(SUM(F43-F42)+(F42-F6)&lt;0,0,SUM(F43-F42)+(F42-F6))</f>
        <v>0</v>
      </c>
      <c r="G46" s="2">
        <f t="shared" si="21"/>
        <v>0</v>
      </c>
      <c r="H46" s="2">
        <f t="shared" si="21"/>
        <v>0</v>
      </c>
      <c r="I46" s="2">
        <f t="shared" si="21"/>
        <v>0</v>
      </c>
      <c r="J46" s="2">
        <f t="shared" si="21"/>
        <v>0</v>
      </c>
      <c r="K46" s="2">
        <f t="shared" si="21"/>
        <v>0</v>
      </c>
      <c r="L46" s="2">
        <f t="shared" si="21"/>
        <v>0</v>
      </c>
    </row>
    <row r="47" spans="1:13" x14ac:dyDescent="0.25">
      <c r="A47" s="45"/>
      <c r="B47" s="42"/>
      <c r="C47" s="7" t="s">
        <v>21</v>
      </c>
      <c r="D47" s="6" t="s">
        <v>6</v>
      </c>
      <c r="E47" s="3">
        <f>IFERROR(IF(SUM(E43-E6)/E6&lt;0,0,SUM(E43-E6)/E6),0)</f>
        <v>0</v>
      </c>
      <c r="F47" s="3">
        <f t="shared" ref="F47:L47" si="22">IFERROR(IF(SUM(F43-F6)/F6&lt;0,0,SUM(F43-F6)/F6),0)</f>
        <v>0</v>
      </c>
      <c r="G47" s="3">
        <f t="shared" si="22"/>
        <v>0</v>
      </c>
      <c r="H47" s="3">
        <f t="shared" si="22"/>
        <v>0</v>
      </c>
      <c r="I47" s="3">
        <f t="shared" si="22"/>
        <v>0</v>
      </c>
      <c r="J47" s="3">
        <f t="shared" si="22"/>
        <v>0</v>
      </c>
      <c r="K47" s="3">
        <f t="shared" si="22"/>
        <v>0</v>
      </c>
      <c r="L47" s="3">
        <f t="shared" si="22"/>
        <v>0</v>
      </c>
    </row>
    <row r="48" spans="1:13" ht="6" customHeight="1" x14ac:dyDescent="0.25"/>
  </sheetData>
  <mergeCells count="19">
    <mergeCell ref="A6:D6"/>
    <mergeCell ref="A1:D1"/>
    <mergeCell ref="A2:D2"/>
    <mergeCell ref="A3:D3"/>
    <mergeCell ref="A4:D4"/>
    <mergeCell ref="A5:C5"/>
    <mergeCell ref="B38:B40"/>
    <mergeCell ref="B42:B44"/>
    <mergeCell ref="B45:B47"/>
    <mergeCell ref="A7:A47"/>
    <mergeCell ref="B7:B9"/>
    <mergeCell ref="B10:B12"/>
    <mergeCell ref="B14:B16"/>
    <mergeCell ref="B17:B19"/>
    <mergeCell ref="B21:B23"/>
    <mergeCell ref="B24:B26"/>
    <mergeCell ref="B28:B30"/>
    <mergeCell ref="B31:B33"/>
    <mergeCell ref="B35:B37"/>
  </mergeCells>
  <pageMargins left="1.1023622047244095" right="0.70866141732283472" top="0.74803149606299213" bottom="0.74803149606299213" header="0.31496062992125984" footer="0.31496062992125984"/>
  <pageSetup paperSize="9" scale="76" orientation="landscape" r:id="rId1"/>
  <headerFooter>
    <oddFooter>&amp;L&amp;A&amp;R&amp;D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8"/>
  <sheetViews>
    <sheetView zoomScaleNormal="100" workbookViewId="0">
      <selection activeCell="K45" sqref="K45"/>
    </sheetView>
  </sheetViews>
  <sheetFormatPr defaultRowHeight="15" x14ac:dyDescent="0.25"/>
  <cols>
    <col min="1" max="1" width="3.7109375" bestFit="1" customWidth="1"/>
    <col min="2" max="2" width="22.7109375" customWidth="1"/>
    <col min="3" max="3" width="24.28515625" bestFit="1" customWidth="1"/>
    <col min="4" max="4" width="11.28515625" customWidth="1"/>
    <col min="5" max="12" width="10.7109375" customWidth="1"/>
    <col min="13" max="13" width="9.140625" customWidth="1"/>
  </cols>
  <sheetData>
    <row r="1" spans="1:13" x14ac:dyDescent="0.25">
      <c r="A1" s="49" t="s">
        <v>9</v>
      </c>
      <c r="B1" s="49"/>
      <c r="C1" s="49"/>
      <c r="D1" s="49"/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</row>
    <row r="2" spans="1:13" x14ac:dyDescent="0.25">
      <c r="A2" s="36" t="s">
        <v>3</v>
      </c>
      <c r="B2" s="36"/>
      <c r="C2" s="36"/>
      <c r="D2" s="36"/>
      <c r="E2" s="26">
        <f>'Week #01'!E2</f>
        <v>0</v>
      </c>
      <c r="F2" s="26">
        <f>'Week #01'!F2</f>
        <v>0</v>
      </c>
      <c r="G2" s="26">
        <f>'Week #01'!G2</f>
        <v>0</v>
      </c>
      <c r="H2" s="26">
        <f>'Week #01'!H2</f>
        <v>0</v>
      </c>
      <c r="I2" s="26">
        <f>'Week #01'!I2</f>
        <v>0</v>
      </c>
      <c r="J2" s="26">
        <f>'Week #01'!J2</f>
        <v>0</v>
      </c>
      <c r="K2" s="26">
        <f>'Week #01'!K2</f>
        <v>0</v>
      </c>
      <c r="L2" s="26">
        <f>'Week #01'!L2</f>
        <v>0</v>
      </c>
    </row>
    <row r="3" spans="1:13" ht="22.5" x14ac:dyDescent="0.25">
      <c r="A3" s="37" t="s">
        <v>18</v>
      </c>
      <c r="B3" s="38"/>
      <c r="C3" s="38"/>
      <c r="D3" s="39"/>
      <c r="E3" s="27">
        <f>'Week #01'!E3</f>
        <v>0</v>
      </c>
      <c r="F3" s="27">
        <f>'Week #01'!F3</f>
        <v>0</v>
      </c>
      <c r="G3" s="27">
        <f>'Week #01'!G3</f>
        <v>0</v>
      </c>
      <c r="H3" s="27">
        <f>'Week #01'!H3</f>
        <v>0</v>
      </c>
      <c r="I3" s="28">
        <f>'Week #01'!I3</f>
        <v>0</v>
      </c>
      <c r="J3" s="28">
        <f>'Week #01'!J3</f>
        <v>0</v>
      </c>
      <c r="K3" s="28">
        <f>'Week #01'!K3</f>
        <v>0</v>
      </c>
      <c r="L3" s="28">
        <f>'Week #01'!L3</f>
        <v>0</v>
      </c>
    </row>
    <row r="4" spans="1:13" x14ac:dyDescent="0.25">
      <c r="A4" s="36" t="s">
        <v>0</v>
      </c>
      <c r="B4" s="36"/>
      <c r="C4" s="36"/>
      <c r="D4" s="36"/>
      <c r="E4" s="28" t="str">
        <f>'Week #01'!E4</f>
        <v>Maak keuze</v>
      </c>
      <c r="F4" s="28" t="str">
        <f>'Week #01'!F4</f>
        <v>Maak keuze</v>
      </c>
      <c r="G4" s="28" t="str">
        <f>'Week #01'!G4</f>
        <v>Maak keuze</v>
      </c>
      <c r="H4" s="28" t="str">
        <f>'Week #01'!H4</f>
        <v>Maak keuze</v>
      </c>
      <c r="I4" s="28" t="str">
        <f>'Week #01'!I4</f>
        <v>Maak keuze</v>
      </c>
      <c r="J4" s="28" t="str">
        <f>'Week #01'!J4</f>
        <v>Maak keuze</v>
      </c>
      <c r="K4" s="28" t="str">
        <f>'Week #01'!K4</f>
        <v>Maak keuze</v>
      </c>
      <c r="L4" s="28" t="str">
        <f>'Week #01'!L4</f>
        <v>Maak keuze</v>
      </c>
    </row>
    <row r="5" spans="1:13" x14ac:dyDescent="0.25">
      <c r="A5" s="37" t="s">
        <v>31</v>
      </c>
      <c r="B5" s="38"/>
      <c r="C5" s="38"/>
      <c r="D5" s="23">
        <f>'Week #01'!D5</f>
        <v>0</v>
      </c>
      <c r="E5" s="20"/>
      <c r="F5" s="20"/>
      <c r="G5" s="20"/>
      <c r="H5" s="20"/>
      <c r="I5" s="20"/>
      <c r="J5" s="20"/>
      <c r="K5" s="20"/>
      <c r="L5" s="20"/>
    </row>
    <row r="6" spans="1:13" ht="15" customHeight="1" x14ac:dyDescent="0.25">
      <c r="A6" s="30" t="s">
        <v>7</v>
      </c>
      <c r="B6" s="31"/>
      <c r="C6" s="31"/>
      <c r="D6" s="32"/>
      <c r="E6" s="25">
        <f>'Week #01'!E6</f>
        <v>0</v>
      </c>
      <c r="F6" s="25">
        <f>'Week #01'!F6</f>
        <v>0</v>
      </c>
      <c r="G6" s="25">
        <f>'Week #01'!G6</f>
        <v>0</v>
      </c>
      <c r="H6" s="25">
        <f>'Week #01'!H6</f>
        <v>0</v>
      </c>
      <c r="I6" s="25">
        <f>'Week #01'!I6</f>
        <v>0</v>
      </c>
      <c r="J6" s="25">
        <f>'Week #01'!J6</f>
        <v>0</v>
      </c>
      <c r="K6" s="25">
        <f>'Week #01'!K6</f>
        <v>0</v>
      </c>
      <c r="L6" s="25">
        <f>'Week #01'!L6</f>
        <v>0</v>
      </c>
    </row>
    <row r="7" spans="1:13" x14ac:dyDescent="0.25">
      <c r="A7" s="43" t="s">
        <v>78</v>
      </c>
      <c r="B7" s="46" t="s">
        <v>79</v>
      </c>
      <c r="C7" s="7" t="s">
        <v>19</v>
      </c>
      <c r="D7" s="5" t="s">
        <v>5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3" x14ac:dyDescent="0.25">
      <c r="A8" s="44"/>
      <c r="B8" s="47"/>
      <c r="C8" s="7" t="s">
        <v>20</v>
      </c>
      <c r="D8" s="5" t="s">
        <v>5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3" x14ac:dyDescent="0.25">
      <c r="A9" s="44"/>
      <c r="B9" s="48"/>
      <c r="C9" s="7" t="s">
        <v>23</v>
      </c>
      <c r="D9" s="5" t="s">
        <v>4</v>
      </c>
      <c r="E9" s="17">
        <f>SUM(E8-E7)</f>
        <v>0</v>
      </c>
      <c r="F9" s="17">
        <f t="shared" ref="F9:L9" si="0">SUM(F8-F7)</f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</row>
    <row r="10" spans="1:13" x14ac:dyDescent="0.25">
      <c r="A10" s="44"/>
      <c r="B10" s="40">
        <f>SUM(D5+31)</f>
        <v>31</v>
      </c>
      <c r="C10" s="7" t="s">
        <v>27</v>
      </c>
      <c r="D10" s="5" t="s">
        <v>24</v>
      </c>
      <c r="E10" s="17">
        <f>IF(SUM(E8-'Week #05'!E43)&lt;-50,0,SUM(E8-'Week #05'!E43))</f>
        <v>0</v>
      </c>
      <c r="F10" s="17">
        <f>IF(SUM(F8-'Week #05'!F43)&lt;-50,0,SUM(F8-'Week #05'!F43))</f>
        <v>0</v>
      </c>
      <c r="G10" s="17">
        <f>IF(SUM(G8-'Week #05'!G43)&lt;-50,0,SUM(G8-'Week #05'!G43))</f>
        <v>0</v>
      </c>
      <c r="H10" s="17">
        <f>IF(SUM(H8-'Week #05'!H43)&lt;-50,0,SUM(H8-'Week #05'!H43))</f>
        <v>0</v>
      </c>
      <c r="I10" s="17">
        <f>IF(SUM(I8-'Week #05'!I43)&lt;-50,0,SUM(I8-'Week #05'!I43))</f>
        <v>0</v>
      </c>
      <c r="J10" s="17">
        <f>IF(SUM(J8-'Week #05'!J43)&lt;-50,0,SUM(J8-'Week #05'!J43))</f>
        <v>0</v>
      </c>
      <c r="K10" s="17">
        <f>IF(SUM(K8-'Week #05'!K43)&lt;-50,0,SUM(K8-'Week #05'!K43))</f>
        <v>0</v>
      </c>
      <c r="L10" s="17">
        <f>IF(SUM(L8-'Week #05'!L43)&lt;-50,0,SUM(L8-'Week #05'!L43))</f>
        <v>0</v>
      </c>
    </row>
    <row r="11" spans="1:13" x14ac:dyDescent="0.25">
      <c r="A11" s="44"/>
      <c r="B11" s="41"/>
      <c r="C11" s="7" t="s">
        <v>22</v>
      </c>
      <c r="D11" s="5" t="s">
        <v>26</v>
      </c>
      <c r="E11" s="2">
        <f>IF(SUM(E8-E7) + (E7-E6)&lt;0,0,SUM(E8-E7) + (E7-E6))</f>
        <v>0</v>
      </c>
      <c r="F11" s="2">
        <f t="shared" ref="F11:L11" si="1">IF(SUM(F8-F7) + (F7-F6)&lt;0,0,SUM(F8-F7) + (F7-F6))</f>
        <v>0</v>
      </c>
      <c r="G11" s="2">
        <f t="shared" si="1"/>
        <v>0</v>
      </c>
      <c r="H11" s="2">
        <f t="shared" si="1"/>
        <v>0</v>
      </c>
      <c r="I11" s="2">
        <f t="shared" si="1"/>
        <v>0</v>
      </c>
      <c r="J11" s="2">
        <f t="shared" si="1"/>
        <v>0</v>
      </c>
      <c r="K11" s="2">
        <f t="shared" si="1"/>
        <v>0</v>
      </c>
      <c r="L11" s="2">
        <f t="shared" si="1"/>
        <v>0</v>
      </c>
    </row>
    <row r="12" spans="1:13" x14ac:dyDescent="0.25">
      <c r="A12" s="44"/>
      <c r="B12" s="42"/>
      <c r="C12" s="7" t="s">
        <v>21</v>
      </c>
      <c r="D12" s="6" t="s">
        <v>6</v>
      </c>
      <c r="E12" s="3">
        <f>IFERROR(IF(SUM(E8-E6)/E6&lt;0,0,SUM(E8-E6)/E6),0)</f>
        <v>0</v>
      </c>
      <c r="F12" s="3">
        <f t="shared" ref="F12:L12" si="2">IFERROR(IF(SUM(F8-F6)/F6&lt;0,0,SUM(F8-F6)/F6),0)</f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f t="shared" si="2"/>
        <v>0</v>
      </c>
    </row>
    <row r="13" spans="1:13" ht="6" customHeight="1" x14ac:dyDescent="0.25">
      <c r="A13" s="44"/>
      <c r="B13" s="9"/>
      <c r="C13" s="10"/>
      <c r="D13" s="11"/>
      <c r="E13" s="10"/>
      <c r="F13" s="10"/>
      <c r="G13" s="10"/>
      <c r="H13" s="10"/>
      <c r="I13" s="10"/>
      <c r="J13" s="10"/>
      <c r="K13" s="10"/>
      <c r="L13" s="10"/>
    </row>
    <row r="14" spans="1:13" ht="15" customHeight="1" x14ac:dyDescent="0.25">
      <c r="A14" s="44"/>
      <c r="B14" s="46" t="s">
        <v>80</v>
      </c>
      <c r="C14" s="7" t="s">
        <v>19</v>
      </c>
      <c r="D14" s="5" t="s">
        <v>5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3" x14ac:dyDescent="0.25">
      <c r="A15" s="44"/>
      <c r="B15" s="47"/>
      <c r="C15" s="7" t="s">
        <v>20</v>
      </c>
      <c r="D15" s="5" t="s">
        <v>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5"/>
    </row>
    <row r="16" spans="1:13" x14ac:dyDescent="0.25">
      <c r="A16" s="44"/>
      <c r="B16" s="48"/>
      <c r="C16" s="7" t="s">
        <v>23</v>
      </c>
      <c r="D16" s="5" t="s">
        <v>4</v>
      </c>
      <c r="E16" s="17">
        <f>SUM(E15-E14)</f>
        <v>0</v>
      </c>
      <c r="F16" s="17">
        <f t="shared" ref="F16:L16" si="3">SUM(F15-F14)</f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5"/>
    </row>
    <row r="17" spans="1:13" x14ac:dyDescent="0.25">
      <c r="A17" s="44"/>
      <c r="B17" s="40">
        <f>SUM(D5+32)</f>
        <v>32</v>
      </c>
      <c r="C17" s="7" t="s">
        <v>27</v>
      </c>
      <c r="D17" s="5" t="s">
        <v>24</v>
      </c>
      <c r="E17" s="17">
        <f>IF(SUM(E15-E8)&lt;-50,0,SUM(E15-E8))</f>
        <v>0</v>
      </c>
      <c r="F17" s="17">
        <f t="shared" ref="F17:L17" si="4">IF(SUM(F15-F8)&lt;-50,0,SUM(F15-F8))</f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5"/>
    </row>
    <row r="18" spans="1:13" x14ac:dyDescent="0.25">
      <c r="A18" s="44"/>
      <c r="B18" s="41"/>
      <c r="C18" s="7" t="s">
        <v>22</v>
      </c>
      <c r="D18" s="5" t="s">
        <v>26</v>
      </c>
      <c r="E18" s="2">
        <f>IF(SUM(E15-E14) + (E14-E6)&lt;0,0,SUM(E15-E14) + (E14-E6))</f>
        <v>0</v>
      </c>
      <c r="F18" s="2">
        <f t="shared" ref="F18:L18" si="5">IF(SUM(F15-F14) + (F14-F6)&lt;0,0,SUM(F15-F14) + (F14-F6))</f>
        <v>0</v>
      </c>
      <c r="G18" s="2">
        <f t="shared" si="5"/>
        <v>0</v>
      </c>
      <c r="H18" s="2">
        <f t="shared" si="5"/>
        <v>0</v>
      </c>
      <c r="I18" s="2">
        <f t="shared" si="5"/>
        <v>0</v>
      </c>
      <c r="J18" s="2">
        <f t="shared" si="5"/>
        <v>0</v>
      </c>
      <c r="K18" s="2">
        <f t="shared" si="5"/>
        <v>0</v>
      </c>
      <c r="L18" s="2">
        <f t="shared" si="5"/>
        <v>0</v>
      </c>
    </row>
    <row r="19" spans="1:13" x14ac:dyDescent="0.25">
      <c r="A19" s="44"/>
      <c r="B19" s="42"/>
      <c r="C19" s="7" t="s">
        <v>21</v>
      </c>
      <c r="D19" s="6" t="s">
        <v>6</v>
      </c>
      <c r="E19" s="3">
        <f>IFERROR(IF(SUM(E15-E6)/E6&lt;0,0,SUM(E15-E6)/E6),0)</f>
        <v>0</v>
      </c>
      <c r="F19" s="3">
        <f t="shared" ref="F19:L19" si="6">IFERROR(IF(SUM(F15-F6)/F6&lt;0,0,SUM(F15-F6)/F6),0)</f>
        <v>0</v>
      </c>
      <c r="G19" s="3">
        <f t="shared" si="6"/>
        <v>0</v>
      </c>
      <c r="H19" s="3">
        <f t="shared" si="6"/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 t="shared" si="6"/>
        <v>0</v>
      </c>
    </row>
    <row r="20" spans="1:13" ht="6" customHeight="1" x14ac:dyDescent="0.25">
      <c r="A20" s="44"/>
      <c r="B20" s="12"/>
      <c r="C20" s="13"/>
      <c r="D20" s="14"/>
      <c r="E20" s="13"/>
      <c r="F20" s="13"/>
      <c r="G20" s="13"/>
      <c r="H20" s="13"/>
      <c r="I20" s="13"/>
      <c r="J20" s="13"/>
      <c r="K20" s="13"/>
      <c r="L20" s="13"/>
    </row>
    <row r="21" spans="1:13" ht="15" customHeight="1" x14ac:dyDescent="0.25">
      <c r="A21" s="44"/>
      <c r="B21" s="46" t="s">
        <v>81</v>
      </c>
      <c r="C21" s="7" t="s">
        <v>19</v>
      </c>
      <c r="D21" s="5" t="s">
        <v>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3" x14ac:dyDescent="0.25">
      <c r="A22" s="44"/>
      <c r="B22" s="47"/>
      <c r="C22" s="7" t="s">
        <v>20</v>
      </c>
      <c r="D22" s="5" t="s">
        <v>5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1:13" x14ac:dyDescent="0.25">
      <c r="A23" s="44"/>
      <c r="B23" s="48"/>
      <c r="C23" s="7" t="s">
        <v>23</v>
      </c>
      <c r="D23" s="5" t="s">
        <v>4</v>
      </c>
      <c r="E23" s="17">
        <f>SUM(E22-E21)</f>
        <v>0</v>
      </c>
      <c r="F23" s="17">
        <f t="shared" ref="F23:L23" si="7">SUM(F22-F21)</f>
        <v>0</v>
      </c>
      <c r="G23" s="17">
        <f t="shared" si="7"/>
        <v>0</v>
      </c>
      <c r="H23" s="17">
        <f t="shared" si="7"/>
        <v>0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 t="shared" si="7"/>
        <v>0</v>
      </c>
    </row>
    <row r="24" spans="1:13" x14ac:dyDescent="0.25">
      <c r="A24" s="44"/>
      <c r="B24" s="40">
        <f>SUM(D5+33)</f>
        <v>33</v>
      </c>
      <c r="C24" s="7" t="s">
        <v>27</v>
      </c>
      <c r="D24" s="5" t="s">
        <v>24</v>
      </c>
      <c r="E24" s="17">
        <f>IF(SUM(E22-E15)&lt;-50,0,SUM(E22-E15))</f>
        <v>0</v>
      </c>
      <c r="F24" s="17">
        <f t="shared" ref="F24:L24" si="8">IF(SUM(F22-F15)&lt;-50,0,SUM(F22-F15))</f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</row>
    <row r="25" spans="1:13" x14ac:dyDescent="0.25">
      <c r="A25" s="44"/>
      <c r="B25" s="41"/>
      <c r="C25" s="7" t="s">
        <v>22</v>
      </c>
      <c r="D25" s="5" t="s">
        <v>26</v>
      </c>
      <c r="E25" s="2">
        <f>IF(SUM(E22-E21) + (E21-E6)&lt;0,0,SUM(E22-E21) + (E21-E6))</f>
        <v>0</v>
      </c>
      <c r="F25" s="2">
        <f t="shared" ref="F25:L25" si="9">IF(SUM(F22-F21) + (F21-F6)&lt;0,0,SUM(F22-F21) + (F21-F6))</f>
        <v>0</v>
      </c>
      <c r="G25" s="2">
        <f t="shared" si="9"/>
        <v>0</v>
      </c>
      <c r="H25" s="2">
        <f t="shared" si="9"/>
        <v>0</v>
      </c>
      <c r="I25" s="2">
        <f t="shared" si="9"/>
        <v>0</v>
      </c>
      <c r="J25" s="2">
        <f t="shared" si="9"/>
        <v>0</v>
      </c>
      <c r="K25" s="2">
        <f t="shared" si="9"/>
        <v>0</v>
      </c>
      <c r="L25" s="2">
        <f t="shared" si="9"/>
        <v>0</v>
      </c>
    </row>
    <row r="26" spans="1:13" x14ac:dyDescent="0.25">
      <c r="A26" s="44"/>
      <c r="B26" s="42"/>
      <c r="C26" s="7" t="s">
        <v>21</v>
      </c>
      <c r="D26" s="6" t="s">
        <v>6</v>
      </c>
      <c r="E26" s="3">
        <f>IFERROR(IF(SUM(E22-E6)/E6&lt;0,0,SUM(E22-E6)/E6),0)</f>
        <v>0</v>
      </c>
      <c r="F26" s="3">
        <f t="shared" ref="F26:L26" si="10">IFERROR(IF(SUM(F22-F6)/F6&lt;0,0,SUM(F22-F6)/F6),0)</f>
        <v>0</v>
      </c>
      <c r="G26" s="3">
        <f t="shared" si="10"/>
        <v>0</v>
      </c>
      <c r="H26" s="3">
        <f t="shared" si="10"/>
        <v>0</v>
      </c>
      <c r="I26" s="3">
        <f t="shared" si="10"/>
        <v>0</v>
      </c>
      <c r="J26" s="3">
        <f t="shared" si="10"/>
        <v>0</v>
      </c>
      <c r="K26" s="3">
        <f t="shared" si="10"/>
        <v>0</v>
      </c>
      <c r="L26" s="3">
        <f t="shared" si="10"/>
        <v>0</v>
      </c>
    </row>
    <row r="27" spans="1:13" ht="6" customHeight="1" x14ac:dyDescent="0.25">
      <c r="A27" s="44"/>
      <c r="B27" s="22"/>
      <c r="C27" s="13"/>
      <c r="D27" s="14"/>
      <c r="E27" s="13"/>
      <c r="F27" s="13"/>
      <c r="G27" s="13"/>
      <c r="H27" s="13"/>
      <c r="I27" s="13"/>
      <c r="J27" s="13"/>
      <c r="K27" s="13"/>
      <c r="L27" s="13"/>
    </row>
    <row r="28" spans="1:13" ht="15" customHeight="1" x14ac:dyDescent="0.25">
      <c r="A28" s="44"/>
      <c r="B28" s="46" t="s">
        <v>82</v>
      </c>
      <c r="C28" s="7" t="s">
        <v>19</v>
      </c>
      <c r="D28" s="5" t="s">
        <v>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1:13" x14ac:dyDescent="0.25">
      <c r="A29" s="44"/>
      <c r="B29" s="47"/>
      <c r="C29" s="7" t="s">
        <v>20</v>
      </c>
      <c r="D29" s="5" t="s">
        <v>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</row>
    <row r="30" spans="1:13" x14ac:dyDescent="0.25">
      <c r="A30" s="44"/>
      <c r="B30" s="48"/>
      <c r="C30" s="7" t="s">
        <v>23</v>
      </c>
      <c r="D30" s="5" t="s">
        <v>4</v>
      </c>
      <c r="E30" s="17">
        <f>SUM(E29-E28)</f>
        <v>0</v>
      </c>
      <c r="F30" s="17">
        <f t="shared" ref="F30:L30" si="11">SUM(F29-F28)</f>
        <v>0</v>
      </c>
      <c r="G30" s="17">
        <f t="shared" si="11"/>
        <v>0</v>
      </c>
      <c r="H30" s="17">
        <f t="shared" si="11"/>
        <v>0</v>
      </c>
      <c r="I30" s="17">
        <f t="shared" si="11"/>
        <v>0</v>
      </c>
      <c r="J30" s="17">
        <f t="shared" si="11"/>
        <v>0</v>
      </c>
      <c r="K30" s="17">
        <f t="shared" si="11"/>
        <v>0</v>
      </c>
      <c r="L30" s="17">
        <f t="shared" si="11"/>
        <v>0</v>
      </c>
    </row>
    <row r="31" spans="1:13" x14ac:dyDescent="0.25">
      <c r="A31" s="44"/>
      <c r="B31" s="40">
        <f>SUM(D5+34)</f>
        <v>34</v>
      </c>
      <c r="C31" s="7" t="s">
        <v>27</v>
      </c>
      <c r="D31" s="5" t="s">
        <v>24</v>
      </c>
      <c r="E31" s="17">
        <f>IF(SUM(E29-E22)&lt;-50,0,SUM(E29-E22))</f>
        <v>0</v>
      </c>
      <c r="F31" s="17">
        <f t="shared" ref="F31:L31" si="12">IF(SUM(F29-F22)&lt;-50,0,SUM(F29-F22))</f>
        <v>0</v>
      </c>
      <c r="G31" s="17">
        <f t="shared" si="12"/>
        <v>0</v>
      </c>
      <c r="H31" s="17">
        <f t="shared" si="12"/>
        <v>0</v>
      </c>
      <c r="I31" s="17">
        <f t="shared" si="12"/>
        <v>0</v>
      </c>
      <c r="J31" s="17">
        <f t="shared" si="12"/>
        <v>0</v>
      </c>
      <c r="K31" s="17">
        <f t="shared" si="12"/>
        <v>0</v>
      </c>
      <c r="L31" s="17">
        <f t="shared" si="12"/>
        <v>0</v>
      </c>
    </row>
    <row r="32" spans="1:13" x14ac:dyDescent="0.25">
      <c r="A32" s="44"/>
      <c r="B32" s="41"/>
      <c r="C32" s="7" t="s">
        <v>22</v>
      </c>
      <c r="D32" s="5" t="s">
        <v>26</v>
      </c>
      <c r="E32" s="2">
        <f>IF(SUM(E29-E28) + (E28-E6)&lt;0,0,SUM(E29-E28) + (E28-E6))</f>
        <v>0</v>
      </c>
      <c r="F32" s="2">
        <f t="shared" ref="F32:L32" si="13">IF(SUM(F29-F28) + (F28-F6)&lt;0,0,SUM(F29-F28) + (F28-F6))</f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</row>
    <row r="33" spans="1:12" x14ac:dyDescent="0.25">
      <c r="A33" s="44"/>
      <c r="B33" s="42"/>
      <c r="C33" s="7" t="s">
        <v>21</v>
      </c>
      <c r="D33" s="6" t="s">
        <v>6</v>
      </c>
      <c r="E33" s="3">
        <f>IFERROR(IF(SUM(E29-E6)/E6&lt;0,0,SUM(E29-E6)/E6),0)</f>
        <v>0</v>
      </c>
      <c r="F33" s="3">
        <f t="shared" ref="F33:L33" si="14">IFERROR(IF(SUM(F29-F6)/F6&lt;0,0,SUM(F29-F6)/F6),0)</f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</row>
    <row r="34" spans="1:12" ht="6" customHeight="1" x14ac:dyDescent="0.25">
      <c r="A34" s="44"/>
      <c r="B34" s="12"/>
      <c r="C34" s="13"/>
      <c r="D34" s="14"/>
      <c r="E34" s="13"/>
      <c r="F34" s="13"/>
      <c r="G34" s="13"/>
      <c r="H34" s="13"/>
      <c r="I34" s="13"/>
      <c r="J34" s="13"/>
      <c r="K34" s="13"/>
      <c r="L34" s="13"/>
    </row>
    <row r="35" spans="1:12" ht="15" customHeight="1" x14ac:dyDescent="0.25">
      <c r="A35" s="44"/>
      <c r="B35" s="46" t="s">
        <v>83</v>
      </c>
      <c r="C35" s="7" t="s">
        <v>19</v>
      </c>
      <c r="D35" s="5" t="s">
        <v>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</row>
    <row r="36" spans="1:12" x14ac:dyDescent="0.25">
      <c r="A36" s="44"/>
      <c r="B36" s="47"/>
      <c r="C36" s="7" t="s">
        <v>20</v>
      </c>
      <c r="D36" s="5" t="s">
        <v>5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</row>
    <row r="37" spans="1:12" x14ac:dyDescent="0.25">
      <c r="A37" s="44"/>
      <c r="B37" s="48"/>
      <c r="C37" s="7" t="s">
        <v>23</v>
      </c>
      <c r="D37" s="5" t="s">
        <v>4</v>
      </c>
      <c r="E37" s="1">
        <f>SUM(E36-E35)</f>
        <v>0</v>
      </c>
      <c r="F37" s="1">
        <f t="shared" ref="F37:L37" si="15">SUM(F36-F35)</f>
        <v>0</v>
      </c>
      <c r="G37" s="1">
        <f t="shared" si="15"/>
        <v>0</v>
      </c>
      <c r="H37" s="1">
        <f t="shared" si="15"/>
        <v>0</v>
      </c>
      <c r="I37" s="1">
        <f t="shared" si="15"/>
        <v>0</v>
      </c>
      <c r="J37" s="1">
        <f t="shared" si="15"/>
        <v>0</v>
      </c>
      <c r="K37" s="1">
        <f t="shared" si="15"/>
        <v>0</v>
      </c>
      <c r="L37" s="1">
        <f t="shared" si="15"/>
        <v>0</v>
      </c>
    </row>
    <row r="38" spans="1:12" x14ac:dyDescent="0.25">
      <c r="A38" s="44"/>
      <c r="B38" s="40">
        <f>SUM(D5+35)</f>
        <v>35</v>
      </c>
      <c r="C38" s="7" t="s">
        <v>27</v>
      </c>
      <c r="D38" s="5" t="s">
        <v>24</v>
      </c>
      <c r="E38" s="1">
        <f>IF(SUM(E36-E29)&lt;-50,0,SUM(E36-E29))</f>
        <v>0</v>
      </c>
      <c r="F38" s="1">
        <f t="shared" ref="F38:L38" si="16">IF(SUM(F36-F29)&lt;-50,0,SUM(F36-F29))</f>
        <v>0</v>
      </c>
      <c r="G38" s="1">
        <f t="shared" si="16"/>
        <v>0</v>
      </c>
      <c r="H38" s="1">
        <f t="shared" si="16"/>
        <v>0</v>
      </c>
      <c r="I38" s="1">
        <f t="shared" si="16"/>
        <v>0</v>
      </c>
      <c r="J38" s="1">
        <f t="shared" si="16"/>
        <v>0</v>
      </c>
      <c r="K38" s="1">
        <f t="shared" si="16"/>
        <v>0</v>
      </c>
      <c r="L38" s="1">
        <f t="shared" si="16"/>
        <v>0</v>
      </c>
    </row>
    <row r="39" spans="1:12" x14ac:dyDescent="0.25">
      <c r="A39" s="44"/>
      <c r="B39" s="41"/>
      <c r="C39" s="7" t="s">
        <v>22</v>
      </c>
      <c r="D39" s="5" t="s">
        <v>26</v>
      </c>
      <c r="E39" s="2">
        <f>IF(SUM(E36-E35)+(E35-E6)&lt;0,0,SUM(E36-E35)+(E35-E6))</f>
        <v>0</v>
      </c>
      <c r="F39" s="2">
        <f t="shared" ref="F39:L39" si="17">IF(SUM(F36-F35)+(F35-F6)&lt;0,0,SUM(F36-F35)+(F35-F6))</f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</row>
    <row r="40" spans="1:12" x14ac:dyDescent="0.25">
      <c r="A40" s="44"/>
      <c r="B40" s="42"/>
      <c r="C40" s="7" t="s">
        <v>21</v>
      </c>
      <c r="D40" s="6" t="s">
        <v>6</v>
      </c>
      <c r="E40" s="3">
        <f>IFERROR(IF(SUM(E36-E6)/E6&lt;0,0,SUM(E36-E6)/E6),0)</f>
        <v>0</v>
      </c>
      <c r="F40" s="3">
        <f t="shared" ref="F40:L40" si="18">IFERROR(IF(SUM(F36-F6)/F6&lt;0,0,SUM(F36-F6)/F6),0)</f>
        <v>0</v>
      </c>
      <c r="G40" s="3">
        <f t="shared" si="18"/>
        <v>0</v>
      </c>
      <c r="H40" s="3">
        <f t="shared" si="18"/>
        <v>0</v>
      </c>
      <c r="I40" s="3">
        <f t="shared" si="18"/>
        <v>0</v>
      </c>
      <c r="J40" s="3">
        <f t="shared" si="18"/>
        <v>0</v>
      </c>
      <c r="K40" s="3">
        <f t="shared" si="18"/>
        <v>0</v>
      </c>
      <c r="L40" s="3">
        <f t="shared" si="18"/>
        <v>0</v>
      </c>
    </row>
    <row r="41" spans="1:12" ht="6" customHeight="1" x14ac:dyDescent="0.25">
      <c r="A41" s="44"/>
      <c r="B41" s="12"/>
      <c r="C41" s="13"/>
      <c r="D41" s="14"/>
      <c r="E41" s="13"/>
      <c r="F41" s="13"/>
      <c r="G41" s="13"/>
      <c r="H41" s="13"/>
      <c r="I41" s="13"/>
      <c r="J41" s="13"/>
      <c r="K41" s="13"/>
      <c r="L41" s="13"/>
    </row>
    <row r="42" spans="1:12" ht="15" customHeight="1" x14ac:dyDescent="0.25">
      <c r="A42" s="44"/>
      <c r="B42" s="46" t="s">
        <v>84</v>
      </c>
      <c r="C42" s="7" t="s">
        <v>19</v>
      </c>
      <c r="D42" s="5" t="s">
        <v>5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2" x14ac:dyDescent="0.25">
      <c r="A43" s="44"/>
      <c r="B43" s="47"/>
      <c r="C43" s="7" t="s">
        <v>20</v>
      </c>
      <c r="D43" s="5" t="s">
        <v>5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2" x14ac:dyDescent="0.25">
      <c r="A44" s="44"/>
      <c r="B44" s="48"/>
      <c r="C44" s="7" t="s">
        <v>23</v>
      </c>
      <c r="D44" s="5" t="s">
        <v>4</v>
      </c>
      <c r="E44" s="1">
        <f>SUM(E43-E42)</f>
        <v>0</v>
      </c>
      <c r="F44" s="1">
        <f t="shared" ref="F44:L44" si="19">SUM(F43-F42)</f>
        <v>0</v>
      </c>
      <c r="G44" s="1">
        <f t="shared" si="19"/>
        <v>0</v>
      </c>
      <c r="H44" s="1">
        <f t="shared" si="19"/>
        <v>0</v>
      </c>
      <c r="I44" s="1">
        <f t="shared" si="19"/>
        <v>0</v>
      </c>
      <c r="J44" s="1">
        <f t="shared" si="19"/>
        <v>0</v>
      </c>
      <c r="K44" s="1">
        <f t="shared" si="19"/>
        <v>0</v>
      </c>
      <c r="L44" s="1">
        <f t="shared" si="19"/>
        <v>0</v>
      </c>
    </row>
    <row r="45" spans="1:12" x14ac:dyDescent="0.25">
      <c r="A45" s="44"/>
      <c r="B45" s="40">
        <f>SUM(D5+36)</f>
        <v>36</v>
      </c>
      <c r="C45" s="7" t="s">
        <v>27</v>
      </c>
      <c r="D45" s="5" t="s">
        <v>24</v>
      </c>
      <c r="E45" s="1">
        <f>IF(SUM(E43-E36)&lt;-50,0,SUM(E43-E36))</f>
        <v>0</v>
      </c>
      <c r="F45" s="1">
        <f t="shared" ref="F45:L45" si="20">IF(SUM(F43-F36)&lt;-50,0,SUM(F43-F36))</f>
        <v>0</v>
      </c>
      <c r="G45" s="1">
        <f t="shared" si="20"/>
        <v>0</v>
      </c>
      <c r="H45" s="1">
        <f t="shared" si="20"/>
        <v>0</v>
      </c>
      <c r="I45" s="1">
        <f t="shared" si="20"/>
        <v>0</v>
      </c>
      <c r="J45" s="1">
        <f t="shared" si="20"/>
        <v>0</v>
      </c>
      <c r="K45" s="1">
        <f t="shared" si="20"/>
        <v>0</v>
      </c>
      <c r="L45" s="1">
        <f t="shared" si="20"/>
        <v>0</v>
      </c>
    </row>
    <row r="46" spans="1:12" x14ac:dyDescent="0.25">
      <c r="A46" s="44"/>
      <c r="B46" s="41"/>
      <c r="C46" s="7" t="s">
        <v>22</v>
      </c>
      <c r="D46" s="5" t="s">
        <v>26</v>
      </c>
      <c r="E46" s="2">
        <f>IF(SUM(E43-E42)+(E42-E6)&lt;0,0,SUM(E43-E42)+(E42-E6))</f>
        <v>0</v>
      </c>
      <c r="F46" s="2">
        <f t="shared" ref="F46:L46" si="21">IF(SUM(F43-F42)+(F42-F6)&lt;0,0,SUM(F43-F42)+(F42-F6))</f>
        <v>0</v>
      </c>
      <c r="G46" s="2">
        <f t="shared" si="21"/>
        <v>0</v>
      </c>
      <c r="H46" s="2">
        <f t="shared" si="21"/>
        <v>0</v>
      </c>
      <c r="I46" s="2">
        <f t="shared" si="21"/>
        <v>0</v>
      </c>
      <c r="J46" s="2">
        <f t="shared" si="21"/>
        <v>0</v>
      </c>
      <c r="K46" s="2">
        <f t="shared" si="21"/>
        <v>0</v>
      </c>
      <c r="L46" s="2">
        <f t="shared" si="21"/>
        <v>0</v>
      </c>
    </row>
    <row r="47" spans="1:12" x14ac:dyDescent="0.25">
      <c r="A47" s="45"/>
      <c r="B47" s="42"/>
      <c r="C47" s="7" t="s">
        <v>21</v>
      </c>
      <c r="D47" s="6" t="s">
        <v>6</v>
      </c>
      <c r="E47" s="3">
        <f>IFERROR(IF(SUM(E43-E6)/E6&lt;0,0,SUM(E43-E6)/E6),0)</f>
        <v>0</v>
      </c>
      <c r="F47" s="3">
        <f t="shared" ref="F47:L47" si="22">IFERROR(IF(SUM(F43-F6)/F6&lt;0,0,SUM(F43-F6)/F6),0)</f>
        <v>0</v>
      </c>
      <c r="G47" s="3">
        <f t="shared" si="22"/>
        <v>0</v>
      </c>
      <c r="H47" s="3">
        <f t="shared" si="22"/>
        <v>0</v>
      </c>
      <c r="I47" s="3">
        <f t="shared" si="22"/>
        <v>0</v>
      </c>
      <c r="J47" s="3">
        <f t="shared" si="22"/>
        <v>0</v>
      </c>
      <c r="K47" s="3">
        <f t="shared" si="22"/>
        <v>0</v>
      </c>
      <c r="L47" s="3">
        <f t="shared" si="22"/>
        <v>0</v>
      </c>
    </row>
    <row r="48" spans="1:12" ht="6" customHeight="1" x14ac:dyDescent="0.25"/>
  </sheetData>
  <mergeCells count="19">
    <mergeCell ref="B38:B40"/>
    <mergeCell ref="B42:B44"/>
    <mergeCell ref="B45:B47"/>
    <mergeCell ref="A7:A47"/>
    <mergeCell ref="B7:B9"/>
    <mergeCell ref="B10:B12"/>
    <mergeCell ref="B14:B16"/>
    <mergeCell ref="B17:B19"/>
    <mergeCell ref="B21:B23"/>
    <mergeCell ref="B24:B26"/>
    <mergeCell ref="B28:B30"/>
    <mergeCell ref="B31:B33"/>
    <mergeCell ref="B35:B37"/>
    <mergeCell ref="A6:D6"/>
    <mergeCell ref="A1:D1"/>
    <mergeCell ref="A2:D2"/>
    <mergeCell ref="A3:D3"/>
    <mergeCell ref="A4:D4"/>
    <mergeCell ref="A5:C5"/>
  </mergeCells>
  <pageMargins left="1.1023622047244095" right="0.70866141732283472" top="0.74803149606299213" bottom="0.74803149606299213" header="0.31496062992125984" footer="0.31496062992125984"/>
  <pageSetup paperSize="9" scale="76" orientation="landscape" r:id="rId1"/>
  <headerFooter>
    <oddFooter>&amp;L&amp;A&amp;R&amp;D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8"/>
  <sheetViews>
    <sheetView zoomScaleNormal="100" workbookViewId="0">
      <selection activeCell="E45" sqref="E45:L45"/>
    </sheetView>
  </sheetViews>
  <sheetFormatPr defaultRowHeight="15" x14ac:dyDescent="0.25"/>
  <cols>
    <col min="1" max="1" width="3.7109375" bestFit="1" customWidth="1"/>
    <col min="2" max="2" width="22.7109375" customWidth="1"/>
    <col min="3" max="3" width="24.28515625" bestFit="1" customWidth="1"/>
    <col min="4" max="4" width="11.28515625" customWidth="1"/>
    <col min="5" max="12" width="10.7109375" customWidth="1"/>
    <col min="13" max="13" width="9.140625" customWidth="1"/>
  </cols>
  <sheetData>
    <row r="1" spans="1:13" x14ac:dyDescent="0.25">
      <c r="A1" s="49" t="s">
        <v>9</v>
      </c>
      <c r="B1" s="49"/>
      <c r="C1" s="49"/>
      <c r="D1" s="49"/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</row>
    <row r="2" spans="1:13" x14ac:dyDescent="0.25">
      <c r="A2" s="36" t="s">
        <v>3</v>
      </c>
      <c r="B2" s="36"/>
      <c r="C2" s="36"/>
      <c r="D2" s="36"/>
      <c r="E2" s="26">
        <f>'Week #01'!E2</f>
        <v>0</v>
      </c>
      <c r="F2" s="26">
        <f>'Week #01'!F2</f>
        <v>0</v>
      </c>
      <c r="G2" s="26">
        <f>'Week #01'!G2</f>
        <v>0</v>
      </c>
      <c r="H2" s="26">
        <f>'Week #01'!H2</f>
        <v>0</v>
      </c>
      <c r="I2" s="26">
        <f>'Week #01'!I2</f>
        <v>0</v>
      </c>
      <c r="J2" s="26">
        <f>'Week #01'!J2</f>
        <v>0</v>
      </c>
      <c r="K2" s="26">
        <f>'Week #01'!K2</f>
        <v>0</v>
      </c>
      <c r="L2" s="26">
        <f>'Week #01'!L2</f>
        <v>0</v>
      </c>
    </row>
    <row r="3" spans="1:13" ht="22.5" x14ac:dyDescent="0.25">
      <c r="A3" s="37" t="s">
        <v>18</v>
      </c>
      <c r="B3" s="38"/>
      <c r="C3" s="38"/>
      <c r="D3" s="39"/>
      <c r="E3" s="27">
        <f>'Week #01'!E3</f>
        <v>0</v>
      </c>
      <c r="F3" s="27">
        <f>'Week #01'!F3</f>
        <v>0</v>
      </c>
      <c r="G3" s="27">
        <f>'Week #01'!G3</f>
        <v>0</v>
      </c>
      <c r="H3" s="27">
        <f>'Week #01'!H3</f>
        <v>0</v>
      </c>
      <c r="I3" s="28">
        <f>'Week #01'!I3</f>
        <v>0</v>
      </c>
      <c r="J3" s="28">
        <f>'Week #01'!J3</f>
        <v>0</v>
      </c>
      <c r="K3" s="28">
        <f>'Week #01'!K3</f>
        <v>0</v>
      </c>
      <c r="L3" s="28">
        <f>'Week #01'!L3</f>
        <v>0</v>
      </c>
    </row>
    <row r="4" spans="1:13" x14ac:dyDescent="0.25">
      <c r="A4" s="36" t="s">
        <v>0</v>
      </c>
      <c r="B4" s="36"/>
      <c r="C4" s="36"/>
      <c r="D4" s="36"/>
      <c r="E4" s="28" t="str">
        <f>'Week #01'!E4</f>
        <v>Maak keuze</v>
      </c>
      <c r="F4" s="28" t="str">
        <f>'Week #01'!F4</f>
        <v>Maak keuze</v>
      </c>
      <c r="G4" s="28" t="str">
        <f>'Week #01'!G4</f>
        <v>Maak keuze</v>
      </c>
      <c r="H4" s="28" t="str">
        <f>'Week #01'!H4</f>
        <v>Maak keuze</v>
      </c>
      <c r="I4" s="28" t="str">
        <f>'Week #01'!I4</f>
        <v>Maak keuze</v>
      </c>
      <c r="J4" s="28" t="str">
        <f>'Week #01'!J4</f>
        <v>Maak keuze</v>
      </c>
      <c r="K4" s="28" t="str">
        <f>'Week #01'!K4</f>
        <v>Maak keuze</v>
      </c>
      <c r="L4" s="28" t="str">
        <f>'Week #01'!L4</f>
        <v>Maak keuze</v>
      </c>
    </row>
    <row r="5" spans="1:13" x14ac:dyDescent="0.25">
      <c r="A5" s="37" t="s">
        <v>31</v>
      </c>
      <c r="B5" s="38"/>
      <c r="C5" s="38"/>
      <c r="D5" s="23">
        <f>'Week #01'!D5</f>
        <v>0</v>
      </c>
      <c r="E5" s="20"/>
      <c r="F5" s="20"/>
      <c r="G5" s="20"/>
      <c r="H5" s="20"/>
      <c r="I5" s="20"/>
      <c r="J5" s="20"/>
      <c r="K5" s="20"/>
      <c r="L5" s="20"/>
    </row>
    <row r="6" spans="1:13" ht="15" customHeight="1" x14ac:dyDescent="0.25">
      <c r="A6" s="30" t="s">
        <v>7</v>
      </c>
      <c r="B6" s="31"/>
      <c r="C6" s="31"/>
      <c r="D6" s="32"/>
      <c r="E6" s="25">
        <f>'Week #01'!E6</f>
        <v>0</v>
      </c>
      <c r="F6" s="25">
        <f>'Week #01'!F6</f>
        <v>0</v>
      </c>
      <c r="G6" s="25">
        <f>'Week #01'!G6</f>
        <v>0</v>
      </c>
      <c r="H6" s="25">
        <f>'Week #01'!H6</f>
        <v>0</v>
      </c>
      <c r="I6" s="25">
        <f>'Week #01'!I6</f>
        <v>0</v>
      </c>
      <c r="J6" s="25">
        <f>'Week #01'!J6</f>
        <v>0</v>
      </c>
      <c r="K6" s="25">
        <f>'Week #01'!K6</f>
        <v>0</v>
      </c>
      <c r="L6" s="25">
        <f>'Week #01'!L6</f>
        <v>0</v>
      </c>
    </row>
    <row r="7" spans="1:13" x14ac:dyDescent="0.25">
      <c r="A7" s="43" t="s">
        <v>85</v>
      </c>
      <c r="B7" s="46" t="s">
        <v>86</v>
      </c>
      <c r="C7" s="7" t="s">
        <v>19</v>
      </c>
      <c r="D7" s="5" t="s">
        <v>5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3" x14ac:dyDescent="0.25">
      <c r="A8" s="44"/>
      <c r="B8" s="47"/>
      <c r="C8" s="7" t="s">
        <v>20</v>
      </c>
      <c r="D8" s="5" t="s">
        <v>5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3" x14ac:dyDescent="0.25">
      <c r="A9" s="44"/>
      <c r="B9" s="48"/>
      <c r="C9" s="7" t="s">
        <v>23</v>
      </c>
      <c r="D9" s="5" t="s">
        <v>4</v>
      </c>
      <c r="E9" s="17">
        <f>SUM(E8-E7)</f>
        <v>0</v>
      </c>
      <c r="F9" s="17">
        <f t="shared" ref="F9:L9" si="0">SUM(F8-F7)</f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</row>
    <row r="10" spans="1:13" x14ac:dyDescent="0.25">
      <c r="A10" s="44"/>
      <c r="B10" s="40">
        <f>SUM(D5+37)</f>
        <v>37</v>
      </c>
      <c r="C10" s="7" t="s">
        <v>27</v>
      </c>
      <c r="D10" s="5" t="s">
        <v>24</v>
      </c>
      <c r="E10" s="17">
        <f>IF(SUM(E8-'Week #06'!E43)&lt;-50,0,SUM(E8-'Week #06'!E43))</f>
        <v>0</v>
      </c>
      <c r="F10" s="17">
        <f>IF(SUM(F8-'Week #06'!F43)&lt;-50,0,SUM(F8-'Week #06'!F43))</f>
        <v>0</v>
      </c>
      <c r="G10" s="17">
        <f>IF(SUM(G8-'Week #06'!G43)&lt;-50,0,SUM(G8-'Week #06'!G43))</f>
        <v>0</v>
      </c>
      <c r="H10" s="17">
        <f>IF(SUM(H8-'Week #06'!H43)&lt;-50,0,SUM(H8-'Week #06'!H43))</f>
        <v>0</v>
      </c>
      <c r="I10" s="17">
        <f>IF(SUM(I8-'Week #06'!I43)&lt;-50,0,SUM(I8-'Week #06'!I43))</f>
        <v>0</v>
      </c>
      <c r="J10" s="17">
        <f>IF(SUM(J8-'Week #06'!J43)&lt;-50,0,SUM(J8-'Week #06'!J43))</f>
        <v>0</v>
      </c>
      <c r="K10" s="17">
        <f>IF(SUM(K8-'Week #06'!K43)&lt;-50,0,SUM(K8-'Week #06'!K43))</f>
        <v>0</v>
      </c>
      <c r="L10" s="17">
        <f>IF(SUM(L8-'Week #06'!L43)&lt;-50,0,SUM(L8-'Week #06'!L43))</f>
        <v>0</v>
      </c>
    </row>
    <row r="11" spans="1:13" x14ac:dyDescent="0.25">
      <c r="A11" s="44"/>
      <c r="B11" s="41"/>
      <c r="C11" s="7" t="s">
        <v>22</v>
      </c>
      <c r="D11" s="5" t="s">
        <v>26</v>
      </c>
      <c r="E11" s="2">
        <f>IF(SUM(E8-E7) + (E7-E6)&lt;0,0,SUM(E8-E7) + (E7-E6))</f>
        <v>0</v>
      </c>
      <c r="F11" s="2">
        <f t="shared" ref="F11:L11" si="1">IF(SUM(F8-F7) + (F7-F6)&lt;0,0,SUM(F8-F7) + (F7-F6))</f>
        <v>0</v>
      </c>
      <c r="G11" s="2">
        <f t="shared" si="1"/>
        <v>0</v>
      </c>
      <c r="H11" s="2">
        <f t="shared" si="1"/>
        <v>0</v>
      </c>
      <c r="I11" s="2">
        <f t="shared" si="1"/>
        <v>0</v>
      </c>
      <c r="J11" s="2">
        <f t="shared" si="1"/>
        <v>0</v>
      </c>
      <c r="K11" s="2">
        <f t="shared" si="1"/>
        <v>0</v>
      </c>
      <c r="L11" s="2">
        <f t="shared" si="1"/>
        <v>0</v>
      </c>
    </row>
    <row r="12" spans="1:13" x14ac:dyDescent="0.25">
      <c r="A12" s="44"/>
      <c r="B12" s="42"/>
      <c r="C12" s="7" t="s">
        <v>21</v>
      </c>
      <c r="D12" s="6" t="s">
        <v>6</v>
      </c>
      <c r="E12" s="3">
        <f>IFERROR(IF(SUM(E8-E6)/E6&lt;0,0,SUM(E8-E6)/E6),0)</f>
        <v>0</v>
      </c>
      <c r="F12" s="3">
        <f t="shared" ref="F12:L12" si="2">IFERROR(IF(SUM(F8-F6)/F6&lt;0,0,SUM(F8-F6)/F6),0)</f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f t="shared" si="2"/>
        <v>0</v>
      </c>
    </row>
    <row r="13" spans="1:13" ht="6" customHeight="1" x14ac:dyDescent="0.25">
      <c r="A13" s="44"/>
      <c r="B13" s="9"/>
      <c r="C13" s="10"/>
      <c r="D13" s="11"/>
      <c r="E13" s="10"/>
      <c r="F13" s="10"/>
      <c r="G13" s="10"/>
      <c r="H13" s="10"/>
      <c r="I13" s="10"/>
      <c r="J13" s="10"/>
      <c r="K13" s="10"/>
      <c r="L13" s="10"/>
    </row>
    <row r="14" spans="1:13" ht="15" customHeight="1" x14ac:dyDescent="0.25">
      <c r="A14" s="44"/>
      <c r="B14" s="46" t="s">
        <v>87</v>
      </c>
      <c r="C14" s="7" t="s">
        <v>19</v>
      </c>
      <c r="D14" s="5" t="s">
        <v>5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3" x14ac:dyDescent="0.25">
      <c r="A15" s="44"/>
      <c r="B15" s="47"/>
      <c r="C15" s="7" t="s">
        <v>20</v>
      </c>
      <c r="D15" s="5" t="s">
        <v>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5"/>
    </row>
    <row r="16" spans="1:13" x14ac:dyDescent="0.25">
      <c r="A16" s="44"/>
      <c r="B16" s="48"/>
      <c r="C16" s="7" t="s">
        <v>23</v>
      </c>
      <c r="D16" s="5" t="s">
        <v>4</v>
      </c>
      <c r="E16" s="17">
        <f>SUM(E15-E14)</f>
        <v>0</v>
      </c>
      <c r="F16" s="17">
        <f t="shared" ref="F16:L16" si="3">SUM(F15-F14)</f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5"/>
    </row>
    <row r="17" spans="1:13" x14ac:dyDescent="0.25">
      <c r="A17" s="44"/>
      <c r="B17" s="40">
        <f>SUM(D5+38)</f>
        <v>38</v>
      </c>
      <c r="C17" s="7" t="s">
        <v>27</v>
      </c>
      <c r="D17" s="5" t="s">
        <v>24</v>
      </c>
      <c r="E17" s="17">
        <f>IF(SUM(E15-E8)&lt;-50,0,SUM(E15-E8))</f>
        <v>0</v>
      </c>
      <c r="F17" s="17">
        <f t="shared" ref="F17:L17" si="4">IF(SUM(F15-F8)&lt;-50,0,SUM(F15-F8))</f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5"/>
    </row>
    <row r="18" spans="1:13" x14ac:dyDescent="0.25">
      <c r="A18" s="44"/>
      <c r="B18" s="41"/>
      <c r="C18" s="7" t="s">
        <v>22</v>
      </c>
      <c r="D18" s="5" t="s">
        <v>26</v>
      </c>
      <c r="E18" s="2">
        <f>IF(SUM(E15-E14) + (E14-E6)&lt;0,0,SUM(E15-E14) + (E14-E6))</f>
        <v>0</v>
      </c>
      <c r="F18" s="2">
        <f t="shared" ref="F18:L18" si="5">IF(SUM(F15-F14) + (F14-F6)&lt;0,0,SUM(F15-F14) + (F14-F6))</f>
        <v>0</v>
      </c>
      <c r="G18" s="2">
        <f t="shared" si="5"/>
        <v>0</v>
      </c>
      <c r="H18" s="2">
        <f t="shared" si="5"/>
        <v>0</v>
      </c>
      <c r="I18" s="2">
        <f t="shared" si="5"/>
        <v>0</v>
      </c>
      <c r="J18" s="2">
        <f t="shared" si="5"/>
        <v>0</v>
      </c>
      <c r="K18" s="2">
        <f t="shared" si="5"/>
        <v>0</v>
      </c>
      <c r="L18" s="2">
        <f t="shared" si="5"/>
        <v>0</v>
      </c>
    </row>
    <row r="19" spans="1:13" x14ac:dyDescent="0.25">
      <c r="A19" s="44"/>
      <c r="B19" s="42"/>
      <c r="C19" s="7" t="s">
        <v>21</v>
      </c>
      <c r="D19" s="6" t="s">
        <v>6</v>
      </c>
      <c r="E19" s="3">
        <f>IFERROR(IF(SUM(E15-E6)/E6&lt;0,0,SUM(E15-E6)/E6),0)</f>
        <v>0</v>
      </c>
      <c r="F19" s="3">
        <f t="shared" ref="F19:L19" si="6">IFERROR(IF(SUM(F15-F6)/F6&lt;0,0,SUM(F15-F6)/F6),0)</f>
        <v>0</v>
      </c>
      <c r="G19" s="3">
        <f t="shared" si="6"/>
        <v>0</v>
      </c>
      <c r="H19" s="3">
        <f t="shared" si="6"/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 t="shared" si="6"/>
        <v>0</v>
      </c>
    </row>
    <row r="20" spans="1:13" ht="6" customHeight="1" x14ac:dyDescent="0.25">
      <c r="A20" s="44"/>
      <c r="B20" s="12"/>
      <c r="C20" s="13"/>
      <c r="D20" s="14"/>
      <c r="E20" s="13"/>
      <c r="F20" s="13"/>
      <c r="G20" s="13"/>
      <c r="H20" s="13"/>
      <c r="I20" s="13"/>
      <c r="J20" s="13"/>
      <c r="K20" s="13"/>
      <c r="L20" s="13"/>
    </row>
    <row r="21" spans="1:13" ht="15" customHeight="1" x14ac:dyDescent="0.25">
      <c r="A21" s="44"/>
      <c r="B21" s="46" t="s">
        <v>88</v>
      </c>
      <c r="C21" s="7" t="s">
        <v>19</v>
      </c>
      <c r="D21" s="5" t="s">
        <v>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3" x14ac:dyDescent="0.25">
      <c r="A22" s="44"/>
      <c r="B22" s="47"/>
      <c r="C22" s="7" t="s">
        <v>20</v>
      </c>
      <c r="D22" s="5" t="s">
        <v>5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1:13" x14ac:dyDescent="0.25">
      <c r="A23" s="44"/>
      <c r="B23" s="48"/>
      <c r="C23" s="7" t="s">
        <v>23</v>
      </c>
      <c r="D23" s="5" t="s">
        <v>4</v>
      </c>
      <c r="E23" s="17">
        <f>SUM(E22-E21)</f>
        <v>0</v>
      </c>
      <c r="F23" s="17">
        <f t="shared" ref="F23:L23" si="7">SUM(F22-F21)</f>
        <v>0</v>
      </c>
      <c r="G23" s="17">
        <f t="shared" si="7"/>
        <v>0</v>
      </c>
      <c r="H23" s="17">
        <f t="shared" si="7"/>
        <v>0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 t="shared" si="7"/>
        <v>0</v>
      </c>
    </row>
    <row r="24" spans="1:13" x14ac:dyDescent="0.25">
      <c r="A24" s="44"/>
      <c r="B24" s="40">
        <f>SUM(D5+39)</f>
        <v>39</v>
      </c>
      <c r="C24" s="7" t="s">
        <v>27</v>
      </c>
      <c r="D24" s="5" t="s">
        <v>24</v>
      </c>
      <c r="E24" s="17">
        <f>IF(SUM(E22-E15)&lt;-50,0,SUM(E22-E15))</f>
        <v>0</v>
      </c>
      <c r="F24" s="17">
        <f t="shared" ref="F24:L24" si="8">IF(SUM(F22-F15)&lt;-50,0,SUM(F22-F15))</f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</row>
    <row r="25" spans="1:13" x14ac:dyDescent="0.25">
      <c r="A25" s="44"/>
      <c r="B25" s="41"/>
      <c r="C25" s="7" t="s">
        <v>22</v>
      </c>
      <c r="D25" s="5" t="s">
        <v>26</v>
      </c>
      <c r="E25" s="2">
        <f>IF(SUM(E22-E21) + (E21-E6)&lt;0,0,SUM(E22-E21) + (E21-E6))</f>
        <v>0</v>
      </c>
      <c r="F25" s="2">
        <f t="shared" ref="F25:L25" si="9">IF(SUM(F22-F21) + (F21-F6)&lt;0,0,SUM(F22-F21) + (F21-F6))</f>
        <v>0</v>
      </c>
      <c r="G25" s="2">
        <f t="shared" si="9"/>
        <v>0</v>
      </c>
      <c r="H25" s="2">
        <f t="shared" si="9"/>
        <v>0</v>
      </c>
      <c r="I25" s="2">
        <f t="shared" si="9"/>
        <v>0</v>
      </c>
      <c r="J25" s="2">
        <f t="shared" si="9"/>
        <v>0</v>
      </c>
      <c r="K25" s="2">
        <f t="shared" si="9"/>
        <v>0</v>
      </c>
      <c r="L25" s="2">
        <f t="shared" si="9"/>
        <v>0</v>
      </c>
    </row>
    <row r="26" spans="1:13" x14ac:dyDescent="0.25">
      <c r="A26" s="44"/>
      <c r="B26" s="42"/>
      <c r="C26" s="7" t="s">
        <v>21</v>
      </c>
      <c r="D26" s="6" t="s">
        <v>6</v>
      </c>
      <c r="E26" s="3">
        <f>IFERROR(IF(SUM(E22-E6)/E6&lt;0,0,SUM(E22-E6)/E6),0)</f>
        <v>0</v>
      </c>
      <c r="F26" s="3">
        <f t="shared" ref="F26:L26" si="10">IFERROR(IF(SUM(F22-F6)/F6&lt;0,0,SUM(F22-F6)/F6),0)</f>
        <v>0</v>
      </c>
      <c r="G26" s="3">
        <f t="shared" si="10"/>
        <v>0</v>
      </c>
      <c r="H26" s="3">
        <f t="shared" si="10"/>
        <v>0</v>
      </c>
      <c r="I26" s="3">
        <f t="shared" si="10"/>
        <v>0</v>
      </c>
      <c r="J26" s="3">
        <f t="shared" si="10"/>
        <v>0</v>
      </c>
      <c r="K26" s="3">
        <f t="shared" si="10"/>
        <v>0</v>
      </c>
      <c r="L26" s="3">
        <f t="shared" si="10"/>
        <v>0</v>
      </c>
    </row>
    <row r="27" spans="1:13" ht="6" customHeight="1" x14ac:dyDescent="0.25">
      <c r="A27" s="44"/>
      <c r="B27" s="22"/>
      <c r="C27" s="13"/>
      <c r="D27" s="14"/>
      <c r="E27" s="13"/>
      <c r="F27" s="13"/>
      <c r="G27" s="13"/>
      <c r="H27" s="13"/>
      <c r="I27" s="13"/>
      <c r="J27" s="13"/>
      <c r="K27" s="13"/>
      <c r="L27" s="13"/>
    </row>
    <row r="28" spans="1:13" ht="15" customHeight="1" x14ac:dyDescent="0.25">
      <c r="A28" s="44"/>
      <c r="B28" s="46" t="s">
        <v>89</v>
      </c>
      <c r="C28" s="7" t="s">
        <v>19</v>
      </c>
      <c r="D28" s="5" t="s">
        <v>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1:13" x14ac:dyDescent="0.25">
      <c r="A29" s="44"/>
      <c r="B29" s="47"/>
      <c r="C29" s="7" t="s">
        <v>20</v>
      </c>
      <c r="D29" s="5" t="s">
        <v>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</row>
    <row r="30" spans="1:13" x14ac:dyDescent="0.25">
      <c r="A30" s="44"/>
      <c r="B30" s="48"/>
      <c r="C30" s="7" t="s">
        <v>23</v>
      </c>
      <c r="D30" s="5" t="s">
        <v>4</v>
      </c>
      <c r="E30" s="17">
        <f>SUM(E29-E28)</f>
        <v>0</v>
      </c>
      <c r="F30" s="17">
        <f t="shared" ref="F30:L30" si="11">SUM(F29-F28)</f>
        <v>0</v>
      </c>
      <c r="G30" s="17">
        <f t="shared" si="11"/>
        <v>0</v>
      </c>
      <c r="H30" s="17">
        <f t="shared" si="11"/>
        <v>0</v>
      </c>
      <c r="I30" s="17">
        <f t="shared" si="11"/>
        <v>0</v>
      </c>
      <c r="J30" s="17">
        <f t="shared" si="11"/>
        <v>0</v>
      </c>
      <c r="K30" s="17">
        <f t="shared" si="11"/>
        <v>0</v>
      </c>
      <c r="L30" s="17">
        <f t="shared" si="11"/>
        <v>0</v>
      </c>
    </row>
    <row r="31" spans="1:13" x14ac:dyDescent="0.25">
      <c r="A31" s="44"/>
      <c r="B31" s="40">
        <f>SUM(D5+40)</f>
        <v>40</v>
      </c>
      <c r="C31" s="7" t="s">
        <v>27</v>
      </c>
      <c r="D31" s="5" t="s">
        <v>24</v>
      </c>
      <c r="E31" s="17">
        <f>IF(SUM(E29-E22)&lt;-50,0,SUM(E29-E22))</f>
        <v>0</v>
      </c>
      <c r="F31" s="17">
        <f t="shared" ref="F31:L31" si="12">IF(SUM(F29-F22)&lt;-50,0,SUM(F29-F22))</f>
        <v>0</v>
      </c>
      <c r="G31" s="17">
        <f t="shared" si="12"/>
        <v>0</v>
      </c>
      <c r="H31" s="17">
        <f t="shared" si="12"/>
        <v>0</v>
      </c>
      <c r="I31" s="17">
        <f t="shared" si="12"/>
        <v>0</v>
      </c>
      <c r="J31" s="17">
        <f t="shared" si="12"/>
        <v>0</v>
      </c>
      <c r="K31" s="17">
        <f t="shared" si="12"/>
        <v>0</v>
      </c>
      <c r="L31" s="17">
        <f t="shared" si="12"/>
        <v>0</v>
      </c>
    </row>
    <row r="32" spans="1:13" x14ac:dyDescent="0.25">
      <c r="A32" s="44"/>
      <c r="B32" s="41"/>
      <c r="C32" s="7" t="s">
        <v>22</v>
      </c>
      <c r="D32" s="5" t="s">
        <v>26</v>
      </c>
      <c r="E32" s="2">
        <f>IF(SUM(E29-E28) + (E28-E6)&lt;0,0,SUM(E29-E28) + (E28-E6))</f>
        <v>0</v>
      </c>
      <c r="F32" s="2">
        <f t="shared" ref="F32:L32" si="13">IF(SUM(F29-F28) + (F28-F6)&lt;0,0,SUM(F29-F28) + (F28-F6))</f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</row>
    <row r="33" spans="1:12" x14ac:dyDescent="0.25">
      <c r="A33" s="44"/>
      <c r="B33" s="42"/>
      <c r="C33" s="7" t="s">
        <v>21</v>
      </c>
      <c r="D33" s="6" t="s">
        <v>6</v>
      </c>
      <c r="E33" s="3">
        <f>IFERROR(IF(SUM(E29-E6)/E6&lt;0,0,SUM(E29-E6)/E6),0)</f>
        <v>0</v>
      </c>
      <c r="F33" s="3">
        <f t="shared" ref="F33:L33" si="14">IFERROR(IF(SUM(F29-F6)/F6&lt;0,0,SUM(F29-F6)/F6),0)</f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</row>
    <row r="34" spans="1:12" ht="6" customHeight="1" x14ac:dyDescent="0.25">
      <c r="A34" s="44"/>
      <c r="B34" s="12"/>
      <c r="C34" s="13"/>
      <c r="D34" s="14"/>
      <c r="E34" s="13"/>
      <c r="F34" s="13"/>
      <c r="G34" s="13"/>
      <c r="H34" s="13"/>
      <c r="I34" s="13"/>
      <c r="J34" s="13"/>
      <c r="K34" s="13"/>
      <c r="L34" s="13"/>
    </row>
    <row r="35" spans="1:12" ht="15" customHeight="1" x14ac:dyDescent="0.25">
      <c r="A35" s="44"/>
      <c r="B35" s="46" t="s">
        <v>90</v>
      </c>
      <c r="C35" s="7" t="s">
        <v>19</v>
      </c>
      <c r="D35" s="5" t="s">
        <v>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</row>
    <row r="36" spans="1:12" x14ac:dyDescent="0.25">
      <c r="A36" s="44"/>
      <c r="B36" s="47"/>
      <c r="C36" s="7" t="s">
        <v>20</v>
      </c>
      <c r="D36" s="5" t="s">
        <v>5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</row>
    <row r="37" spans="1:12" x14ac:dyDescent="0.25">
      <c r="A37" s="44"/>
      <c r="B37" s="48"/>
      <c r="C37" s="7" t="s">
        <v>23</v>
      </c>
      <c r="D37" s="5" t="s">
        <v>4</v>
      </c>
      <c r="E37" s="1">
        <f>SUM(E36-E35)</f>
        <v>0</v>
      </c>
      <c r="F37" s="1">
        <f t="shared" ref="F37:L37" si="15">SUM(F36-F35)</f>
        <v>0</v>
      </c>
      <c r="G37" s="1">
        <f t="shared" si="15"/>
        <v>0</v>
      </c>
      <c r="H37" s="1">
        <f t="shared" si="15"/>
        <v>0</v>
      </c>
      <c r="I37" s="1">
        <f t="shared" si="15"/>
        <v>0</v>
      </c>
      <c r="J37" s="1">
        <f t="shared" si="15"/>
        <v>0</v>
      </c>
      <c r="K37" s="1">
        <f t="shared" si="15"/>
        <v>0</v>
      </c>
      <c r="L37" s="1">
        <f t="shared" si="15"/>
        <v>0</v>
      </c>
    </row>
    <row r="38" spans="1:12" x14ac:dyDescent="0.25">
      <c r="A38" s="44"/>
      <c r="B38" s="40">
        <f>SUM(D5+41)</f>
        <v>41</v>
      </c>
      <c r="C38" s="7" t="s">
        <v>27</v>
      </c>
      <c r="D38" s="5" t="s">
        <v>24</v>
      </c>
      <c r="E38" s="1">
        <f>IF(SUM(E36-E29)&lt;-50,0,SUM(E36-E29))</f>
        <v>0</v>
      </c>
      <c r="F38" s="1">
        <f t="shared" ref="F38:L38" si="16">IF(SUM(F36-F29)&lt;-50,0,SUM(F36-F29))</f>
        <v>0</v>
      </c>
      <c r="G38" s="1">
        <f t="shared" si="16"/>
        <v>0</v>
      </c>
      <c r="H38" s="1">
        <f t="shared" si="16"/>
        <v>0</v>
      </c>
      <c r="I38" s="1">
        <f t="shared" si="16"/>
        <v>0</v>
      </c>
      <c r="J38" s="1">
        <f t="shared" si="16"/>
        <v>0</v>
      </c>
      <c r="K38" s="1">
        <f t="shared" si="16"/>
        <v>0</v>
      </c>
      <c r="L38" s="1">
        <f t="shared" si="16"/>
        <v>0</v>
      </c>
    </row>
    <row r="39" spans="1:12" x14ac:dyDescent="0.25">
      <c r="A39" s="44"/>
      <c r="B39" s="41"/>
      <c r="C39" s="7" t="s">
        <v>22</v>
      </c>
      <c r="D39" s="5" t="s">
        <v>26</v>
      </c>
      <c r="E39" s="2">
        <f>IF(SUM(E36-E35)+(E35-E6)&lt;0,0,SUM(E36-E35)+(E35-E6))</f>
        <v>0</v>
      </c>
      <c r="F39" s="2">
        <f t="shared" ref="F39:L39" si="17">IF(SUM(F36-F35)+(F35-F6)&lt;0,0,SUM(F36-F35)+(F35-F6))</f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</row>
    <row r="40" spans="1:12" x14ac:dyDescent="0.25">
      <c r="A40" s="44"/>
      <c r="B40" s="42"/>
      <c r="C40" s="7" t="s">
        <v>21</v>
      </c>
      <c r="D40" s="6" t="s">
        <v>6</v>
      </c>
      <c r="E40" s="3">
        <f>IFERROR(IF(SUM(E36-E6)/E6&lt;0,0,SUM(E36-E6)/E6),0)</f>
        <v>0</v>
      </c>
      <c r="F40" s="3">
        <f t="shared" ref="F40:L40" si="18">IFERROR(IF(SUM(F36-F6)/F6&lt;0,0,SUM(F36-F6)/F6),0)</f>
        <v>0</v>
      </c>
      <c r="G40" s="3">
        <f t="shared" si="18"/>
        <v>0</v>
      </c>
      <c r="H40" s="3">
        <f t="shared" si="18"/>
        <v>0</v>
      </c>
      <c r="I40" s="3">
        <f t="shared" si="18"/>
        <v>0</v>
      </c>
      <c r="J40" s="3">
        <f t="shared" si="18"/>
        <v>0</v>
      </c>
      <c r="K40" s="3">
        <f t="shared" si="18"/>
        <v>0</v>
      </c>
      <c r="L40" s="3">
        <f t="shared" si="18"/>
        <v>0</v>
      </c>
    </row>
    <row r="41" spans="1:12" ht="6" customHeight="1" x14ac:dyDescent="0.25">
      <c r="A41" s="44"/>
      <c r="B41" s="12"/>
      <c r="C41" s="13"/>
      <c r="D41" s="14"/>
      <c r="E41" s="13"/>
      <c r="F41" s="13"/>
      <c r="G41" s="13"/>
      <c r="H41" s="13"/>
      <c r="I41" s="13"/>
      <c r="J41" s="13"/>
      <c r="K41" s="13"/>
      <c r="L41" s="13"/>
    </row>
    <row r="42" spans="1:12" ht="15" customHeight="1" x14ac:dyDescent="0.25">
      <c r="A42" s="44"/>
      <c r="B42" s="46" t="s">
        <v>91</v>
      </c>
      <c r="C42" s="7" t="s">
        <v>19</v>
      </c>
      <c r="D42" s="5" t="s">
        <v>5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2" x14ac:dyDescent="0.25">
      <c r="A43" s="44"/>
      <c r="B43" s="47"/>
      <c r="C43" s="7" t="s">
        <v>20</v>
      </c>
      <c r="D43" s="5" t="s">
        <v>5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2" x14ac:dyDescent="0.25">
      <c r="A44" s="44"/>
      <c r="B44" s="48"/>
      <c r="C44" s="7" t="s">
        <v>23</v>
      </c>
      <c r="D44" s="5" t="s">
        <v>4</v>
      </c>
      <c r="E44" s="1">
        <f>SUM(E43-E42)</f>
        <v>0</v>
      </c>
      <c r="F44" s="1">
        <f t="shared" ref="F44:L44" si="19">SUM(F43-F42)</f>
        <v>0</v>
      </c>
      <c r="G44" s="1">
        <f t="shared" si="19"/>
        <v>0</v>
      </c>
      <c r="H44" s="1">
        <f t="shared" si="19"/>
        <v>0</v>
      </c>
      <c r="I44" s="1">
        <f t="shared" si="19"/>
        <v>0</v>
      </c>
      <c r="J44" s="1">
        <f t="shared" si="19"/>
        <v>0</v>
      </c>
      <c r="K44" s="1">
        <f t="shared" si="19"/>
        <v>0</v>
      </c>
      <c r="L44" s="1">
        <f t="shared" si="19"/>
        <v>0</v>
      </c>
    </row>
    <row r="45" spans="1:12" x14ac:dyDescent="0.25">
      <c r="A45" s="44"/>
      <c r="B45" s="40">
        <f>SUM(D5+42)</f>
        <v>42</v>
      </c>
      <c r="C45" s="7" t="s">
        <v>27</v>
      </c>
      <c r="D45" s="5" t="s">
        <v>24</v>
      </c>
      <c r="E45" s="1">
        <f>IF(SUM(E43-E36)&lt;-50,0,SUM(E43-E36))</f>
        <v>0</v>
      </c>
      <c r="F45" s="1">
        <f t="shared" ref="F45:L45" si="20">IF(SUM(F43-F36)&lt;-50,0,SUM(F43-F36))</f>
        <v>0</v>
      </c>
      <c r="G45" s="1">
        <f t="shared" si="20"/>
        <v>0</v>
      </c>
      <c r="H45" s="1">
        <f t="shared" si="20"/>
        <v>0</v>
      </c>
      <c r="I45" s="1">
        <f t="shared" si="20"/>
        <v>0</v>
      </c>
      <c r="J45" s="1">
        <f t="shared" si="20"/>
        <v>0</v>
      </c>
      <c r="K45" s="1">
        <f t="shared" si="20"/>
        <v>0</v>
      </c>
      <c r="L45" s="1">
        <f t="shared" si="20"/>
        <v>0</v>
      </c>
    </row>
    <row r="46" spans="1:12" x14ac:dyDescent="0.25">
      <c r="A46" s="44"/>
      <c r="B46" s="41"/>
      <c r="C46" s="7" t="s">
        <v>22</v>
      </c>
      <c r="D46" s="5" t="s">
        <v>26</v>
      </c>
      <c r="E46" s="2">
        <f>IF(SUM(E43-E42)+(E42-E6)&lt;0,0,SUM(E43-E42)+(E42-E6))</f>
        <v>0</v>
      </c>
      <c r="F46" s="2">
        <f t="shared" ref="F46:L46" si="21">IF(SUM(F43-F42)+(F42-F6)&lt;0,0,SUM(F43-F42)+(F42-F6))</f>
        <v>0</v>
      </c>
      <c r="G46" s="2">
        <f t="shared" si="21"/>
        <v>0</v>
      </c>
      <c r="H46" s="2">
        <f t="shared" si="21"/>
        <v>0</v>
      </c>
      <c r="I46" s="2">
        <f t="shared" si="21"/>
        <v>0</v>
      </c>
      <c r="J46" s="2">
        <f t="shared" si="21"/>
        <v>0</v>
      </c>
      <c r="K46" s="2">
        <f t="shared" si="21"/>
        <v>0</v>
      </c>
      <c r="L46" s="2">
        <f t="shared" si="21"/>
        <v>0</v>
      </c>
    </row>
    <row r="47" spans="1:12" x14ac:dyDescent="0.25">
      <c r="A47" s="45"/>
      <c r="B47" s="42"/>
      <c r="C47" s="7" t="s">
        <v>21</v>
      </c>
      <c r="D47" s="6" t="s">
        <v>6</v>
      </c>
      <c r="E47" s="3">
        <f>IFERROR(IF(SUM(E43-E6)/E6&lt;0,0,SUM(E43-E6)/E6),0)</f>
        <v>0</v>
      </c>
      <c r="F47" s="3">
        <f t="shared" ref="F47:L47" si="22">IFERROR(IF(SUM(F43-F6)/F6&lt;0,0,SUM(F43-F6)/F6),0)</f>
        <v>0</v>
      </c>
      <c r="G47" s="3">
        <f t="shared" si="22"/>
        <v>0</v>
      </c>
      <c r="H47" s="3">
        <f t="shared" si="22"/>
        <v>0</v>
      </c>
      <c r="I47" s="3">
        <f t="shared" si="22"/>
        <v>0</v>
      </c>
      <c r="J47" s="3">
        <f t="shared" si="22"/>
        <v>0</v>
      </c>
      <c r="K47" s="3">
        <f t="shared" si="22"/>
        <v>0</v>
      </c>
      <c r="L47" s="3">
        <f t="shared" si="22"/>
        <v>0</v>
      </c>
    </row>
    <row r="48" spans="1:12" ht="6" customHeight="1" x14ac:dyDescent="0.25"/>
  </sheetData>
  <mergeCells count="19">
    <mergeCell ref="B38:B40"/>
    <mergeCell ref="B42:B44"/>
    <mergeCell ref="B45:B47"/>
    <mergeCell ref="A7:A47"/>
    <mergeCell ref="B7:B9"/>
    <mergeCell ref="B10:B12"/>
    <mergeCell ref="B14:B16"/>
    <mergeCell ref="B17:B19"/>
    <mergeCell ref="B21:B23"/>
    <mergeCell ref="B24:B26"/>
    <mergeCell ref="B28:B30"/>
    <mergeCell ref="B31:B33"/>
    <mergeCell ref="B35:B37"/>
    <mergeCell ref="A6:D6"/>
    <mergeCell ref="A1:D1"/>
    <mergeCell ref="A2:D2"/>
    <mergeCell ref="A3:D3"/>
    <mergeCell ref="A4:D4"/>
    <mergeCell ref="A5:C5"/>
  </mergeCells>
  <pageMargins left="1.1023622047244095" right="0.70866141732283472" top="0.74803149606299213" bottom="0.74803149606299213" header="0.31496062992125984" footer="0.31496062992125984"/>
  <pageSetup paperSize="9" scale="76" orientation="landscape" r:id="rId1"/>
  <headerFooter>
    <oddFooter>&amp;L&amp;A&amp;R&amp;D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8"/>
  <sheetViews>
    <sheetView zoomScaleNormal="100" workbookViewId="0">
      <selection activeCell="O47" sqref="O47"/>
    </sheetView>
  </sheetViews>
  <sheetFormatPr defaultRowHeight="15" x14ac:dyDescent="0.25"/>
  <cols>
    <col min="1" max="1" width="3.7109375" bestFit="1" customWidth="1"/>
    <col min="2" max="2" width="22.7109375" customWidth="1"/>
    <col min="3" max="3" width="24.28515625" bestFit="1" customWidth="1"/>
    <col min="4" max="4" width="11.28515625" customWidth="1"/>
    <col min="5" max="12" width="10.7109375" customWidth="1"/>
    <col min="13" max="13" width="9.140625" customWidth="1"/>
  </cols>
  <sheetData>
    <row r="1" spans="1:13" x14ac:dyDescent="0.25">
      <c r="A1" s="49" t="s">
        <v>9</v>
      </c>
      <c r="B1" s="49"/>
      <c r="C1" s="49"/>
      <c r="D1" s="49"/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</row>
    <row r="2" spans="1:13" x14ac:dyDescent="0.25">
      <c r="A2" s="36" t="s">
        <v>3</v>
      </c>
      <c r="B2" s="36"/>
      <c r="C2" s="36"/>
      <c r="D2" s="36"/>
      <c r="E2" s="26">
        <f>'Week #01'!E2</f>
        <v>0</v>
      </c>
      <c r="F2" s="26">
        <f>'Week #01'!F2</f>
        <v>0</v>
      </c>
      <c r="G2" s="26">
        <f>'Week #01'!G2</f>
        <v>0</v>
      </c>
      <c r="H2" s="26">
        <f>'Week #01'!H2</f>
        <v>0</v>
      </c>
      <c r="I2" s="26">
        <f>'Week #01'!I2</f>
        <v>0</v>
      </c>
      <c r="J2" s="26">
        <f>'Week #01'!J2</f>
        <v>0</v>
      </c>
      <c r="K2" s="26">
        <f>'Week #01'!K2</f>
        <v>0</v>
      </c>
      <c r="L2" s="26">
        <f>'Week #01'!L2</f>
        <v>0</v>
      </c>
    </row>
    <row r="3" spans="1:13" ht="22.5" x14ac:dyDescent="0.25">
      <c r="A3" s="37" t="s">
        <v>18</v>
      </c>
      <c r="B3" s="38"/>
      <c r="C3" s="38"/>
      <c r="D3" s="39"/>
      <c r="E3" s="27">
        <f>'Week #01'!E3</f>
        <v>0</v>
      </c>
      <c r="F3" s="27">
        <f>'Week #01'!F3</f>
        <v>0</v>
      </c>
      <c r="G3" s="27">
        <f>'Week #01'!G3</f>
        <v>0</v>
      </c>
      <c r="H3" s="27">
        <f>'Week #01'!H3</f>
        <v>0</v>
      </c>
      <c r="I3" s="28">
        <f>'Week #01'!I3</f>
        <v>0</v>
      </c>
      <c r="J3" s="28">
        <f>'Week #01'!J3</f>
        <v>0</v>
      </c>
      <c r="K3" s="28">
        <f>'Week #01'!K3</f>
        <v>0</v>
      </c>
      <c r="L3" s="28">
        <f>'Week #01'!L3</f>
        <v>0</v>
      </c>
    </row>
    <row r="4" spans="1:13" x14ac:dyDescent="0.25">
      <c r="A4" s="36" t="s">
        <v>0</v>
      </c>
      <c r="B4" s="36"/>
      <c r="C4" s="36"/>
      <c r="D4" s="36"/>
      <c r="E4" s="28" t="str">
        <f>'Week #01'!E4</f>
        <v>Maak keuze</v>
      </c>
      <c r="F4" s="28" t="str">
        <f>'Week #01'!F4</f>
        <v>Maak keuze</v>
      </c>
      <c r="G4" s="28" t="str">
        <f>'Week #01'!G4</f>
        <v>Maak keuze</v>
      </c>
      <c r="H4" s="28" t="str">
        <f>'Week #01'!H4</f>
        <v>Maak keuze</v>
      </c>
      <c r="I4" s="28" t="str">
        <f>'Week #01'!I4</f>
        <v>Maak keuze</v>
      </c>
      <c r="J4" s="28" t="str">
        <f>'Week #01'!J4</f>
        <v>Maak keuze</v>
      </c>
      <c r="K4" s="28" t="str">
        <f>'Week #01'!K4</f>
        <v>Maak keuze</v>
      </c>
      <c r="L4" s="28" t="str">
        <f>'Week #01'!L4</f>
        <v>Maak keuze</v>
      </c>
    </row>
    <row r="5" spans="1:13" x14ac:dyDescent="0.25">
      <c r="A5" s="37" t="s">
        <v>31</v>
      </c>
      <c r="B5" s="38"/>
      <c r="C5" s="38"/>
      <c r="D5" s="23">
        <f>'Week #01'!D5</f>
        <v>0</v>
      </c>
      <c r="E5" s="20"/>
      <c r="F5" s="20"/>
      <c r="G5" s="20"/>
      <c r="H5" s="20"/>
      <c r="I5" s="20"/>
      <c r="J5" s="20"/>
      <c r="K5" s="20"/>
      <c r="L5" s="20"/>
    </row>
    <row r="6" spans="1:13" ht="15" customHeight="1" x14ac:dyDescent="0.25">
      <c r="A6" s="30" t="s">
        <v>7</v>
      </c>
      <c r="B6" s="31"/>
      <c r="C6" s="31"/>
      <c r="D6" s="32"/>
      <c r="E6" s="25">
        <f>'Week #01'!E6</f>
        <v>0</v>
      </c>
      <c r="F6" s="25">
        <f>'Week #01'!F6</f>
        <v>0</v>
      </c>
      <c r="G6" s="25">
        <f>'Week #01'!G6</f>
        <v>0</v>
      </c>
      <c r="H6" s="25">
        <f>'Week #01'!H6</f>
        <v>0</v>
      </c>
      <c r="I6" s="25">
        <f>'Week #01'!I6</f>
        <v>0</v>
      </c>
      <c r="J6" s="25">
        <f>'Week #01'!J6</f>
        <v>0</v>
      </c>
      <c r="K6" s="25">
        <f>'Week #01'!K6</f>
        <v>0</v>
      </c>
      <c r="L6" s="25">
        <f>'Week #01'!L6</f>
        <v>0</v>
      </c>
    </row>
    <row r="7" spans="1:13" x14ac:dyDescent="0.25">
      <c r="A7" s="43" t="s">
        <v>92</v>
      </c>
      <c r="B7" s="46" t="s">
        <v>93</v>
      </c>
      <c r="C7" s="7" t="s">
        <v>19</v>
      </c>
      <c r="D7" s="5" t="s">
        <v>5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3" x14ac:dyDescent="0.25">
      <c r="A8" s="44"/>
      <c r="B8" s="47"/>
      <c r="C8" s="7" t="s">
        <v>20</v>
      </c>
      <c r="D8" s="5" t="s">
        <v>5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3" x14ac:dyDescent="0.25">
      <c r="A9" s="44"/>
      <c r="B9" s="48"/>
      <c r="C9" s="7" t="s">
        <v>23</v>
      </c>
      <c r="D9" s="5" t="s">
        <v>4</v>
      </c>
      <c r="E9" s="17">
        <f>SUM(E8-E7)</f>
        <v>0</v>
      </c>
      <c r="F9" s="17">
        <f t="shared" ref="F9:L9" si="0">SUM(F8-F7)</f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</row>
    <row r="10" spans="1:13" x14ac:dyDescent="0.25">
      <c r="A10" s="44"/>
      <c r="B10" s="40">
        <f>SUM(D5+43)</f>
        <v>43</v>
      </c>
      <c r="C10" s="7" t="s">
        <v>27</v>
      </c>
      <c r="D10" s="5" t="s">
        <v>24</v>
      </c>
      <c r="E10" s="17">
        <f>IF(SUM(E8-'Week #06'!E43)&lt;-50,0,SUM(E8-'Week #06'!E43))</f>
        <v>0</v>
      </c>
      <c r="F10" s="17">
        <f>IF(SUM(F8-'Week #06'!F43)&lt;-50,0,SUM(F8-'Week #06'!F43))</f>
        <v>0</v>
      </c>
      <c r="G10" s="17">
        <f>IF(SUM(G8-'Week #06'!G43)&lt;-50,0,SUM(G8-'Week #06'!G43))</f>
        <v>0</v>
      </c>
      <c r="H10" s="17">
        <f>IF(SUM(H8-'Week #06'!H43)&lt;-50,0,SUM(H8-'Week #06'!H43))</f>
        <v>0</v>
      </c>
      <c r="I10" s="17">
        <f>IF(SUM(I8-'Week #06'!I43)&lt;-50,0,SUM(I8-'Week #06'!I43))</f>
        <v>0</v>
      </c>
      <c r="J10" s="17">
        <f>IF(SUM(J8-'Week #06'!J43)&lt;-50,0,SUM(J8-'Week #06'!J43))</f>
        <v>0</v>
      </c>
      <c r="K10" s="17">
        <f>IF(SUM(K8-'Week #06'!K43)&lt;-50,0,SUM(K8-'Week #06'!K43))</f>
        <v>0</v>
      </c>
      <c r="L10" s="17">
        <f>IF(SUM(L8-'Week #06'!L43)&lt;-50,0,SUM(L8-'Week #06'!L43))</f>
        <v>0</v>
      </c>
    </row>
    <row r="11" spans="1:13" x14ac:dyDescent="0.25">
      <c r="A11" s="44"/>
      <c r="B11" s="41"/>
      <c r="C11" s="7" t="s">
        <v>22</v>
      </c>
      <c r="D11" s="5" t="s">
        <v>26</v>
      </c>
      <c r="E11" s="2">
        <f>IF(SUM(E8-E7) + (E7-E6)&lt;0,0,SUM(E8-E7) + (E7-E6))</f>
        <v>0</v>
      </c>
      <c r="F11" s="2">
        <f t="shared" ref="F11:L11" si="1">IF(SUM(F8-F7) + (F7-F6)&lt;0,0,SUM(F8-F7) + (F7-F6))</f>
        <v>0</v>
      </c>
      <c r="G11" s="2">
        <f t="shared" si="1"/>
        <v>0</v>
      </c>
      <c r="H11" s="2">
        <f t="shared" si="1"/>
        <v>0</v>
      </c>
      <c r="I11" s="2">
        <f t="shared" si="1"/>
        <v>0</v>
      </c>
      <c r="J11" s="2">
        <f t="shared" si="1"/>
        <v>0</v>
      </c>
      <c r="K11" s="2">
        <f t="shared" si="1"/>
        <v>0</v>
      </c>
      <c r="L11" s="2">
        <f t="shared" si="1"/>
        <v>0</v>
      </c>
    </row>
    <row r="12" spans="1:13" x14ac:dyDescent="0.25">
      <c r="A12" s="44"/>
      <c r="B12" s="42"/>
      <c r="C12" s="7" t="s">
        <v>21</v>
      </c>
      <c r="D12" s="6" t="s">
        <v>6</v>
      </c>
      <c r="E12" s="3">
        <f>IFERROR(IF(SUM(E8-E6)/E6&lt;0,0,SUM(E8-E6)/E6),0)</f>
        <v>0</v>
      </c>
      <c r="F12" s="3">
        <f t="shared" ref="F12:L12" si="2">IFERROR(IF(SUM(F8-F6)/F6&lt;0,0,SUM(F8-F6)/F6),0)</f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f t="shared" si="2"/>
        <v>0</v>
      </c>
    </row>
    <row r="13" spans="1:13" ht="6" customHeight="1" x14ac:dyDescent="0.25">
      <c r="A13" s="44"/>
      <c r="B13" s="9"/>
      <c r="C13" s="10"/>
      <c r="D13" s="11"/>
      <c r="E13" s="10"/>
      <c r="F13" s="10"/>
      <c r="G13" s="10"/>
      <c r="H13" s="10"/>
      <c r="I13" s="10"/>
      <c r="J13" s="10"/>
      <c r="K13" s="10"/>
      <c r="L13" s="10"/>
    </row>
    <row r="14" spans="1:13" ht="15" customHeight="1" x14ac:dyDescent="0.25">
      <c r="A14" s="44"/>
      <c r="B14" s="46" t="s">
        <v>94</v>
      </c>
      <c r="C14" s="7" t="s">
        <v>19</v>
      </c>
      <c r="D14" s="5" t="s">
        <v>5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3" x14ac:dyDescent="0.25">
      <c r="A15" s="44"/>
      <c r="B15" s="47"/>
      <c r="C15" s="7" t="s">
        <v>20</v>
      </c>
      <c r="D15" s="5" t="s">
        <v>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5"/>
    </row>
    <row r="16" spans="1:13" x14ac:dyDescent="0.25">
      <c r="A16" s="44"/>
      <c r="B16" s="48"/>
      <c r="C16" s="7" t="s">
        <v>23</v>
      </c>
      <c r="D16" s="5" t="s">
        <v>4</v>
      </c>
      <c r="E16" s="17">
        <f>SUM(E15-E14)</f>
        <v>0</v>
      </c>
      <c r="F16" s="17">
        <f t="shared" ref="F16:L16" si="3">SUM(F15-F14)</f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5"/>
    </row>
    <row r="17" spans="1:13" x14ac:dyDescent="0.25">
      <c r="A17" s="44"/>
      <c r="B17" s="40">
        <f>SUM(D5+44)</f>
        <v>44</v>
      </c>
      <c r="C17" s="7" t="s">
        <v>27</v>
      </c>
      <c r="D17" s="5" t="s">
        <v>24</v>
      </c>
      <c r="E17" s="17">
        <f>IF(SUM(E15-E8)&lt;-50,0,SUM(E15-E8))</f>
        <v>0</v>
      </c>
      <c r="F17" s="17">
        <f t="shared" ref="F17:L17" si="4">IF(SUM(F15-F8)&lt;-50,0,SUM(F15-F8))</f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5"/>
    </row>
    <row r="18" spans="1:13" x14ac:dyDescent="0.25">
      <c r="A18" s="44"/>
      <c r="B18" s="41"/>
      <c r="C18" s="7" t="s">
        <v>22</v>
      </c>
      <c r="D18" s="5" t="s">
        <v>26</v>
      </c>
      <c r="E18" s="2">
        <f>IF(SUM(E15-E14) + (E14-E6)&lt;0,0,SUM(E15-E14) + (E14-E6))</f>
        <v>0</v>
      </c>
      <c r="F18" s="2">
        <f t="shared" ref="F18:L18" si="5">IF(SUM(F15-F14) + (F14-F6)&lt;0,0,SUM(F15-F14) + (F14-F6))</f>
        <v>0</v>
      </c>
      <c r="G18" s="2">
        <f t="shared" si="5"/>
        <v>0</v>
      </c>
      <c r="H18" s="2">
        <f t="shared" si="5"/>
        <v>0</v>
      </c>
      <c r="I18" s="2">
        <f t="shared" si="5"/>
        <v>0</v>
      </c>
      <c r="J18" s="2">
        <f t="shared" si="5"/>
        <v>0</v>
      </c>
      <c r="K18" s="2">
        <f t="shared" si="5"/>
        <v>0</v>
      </c>
      <c r="L18" s="2">
        <f t="shared" si="5"/>
        <v>0</v>
      </c>
    </row>
    <row r="19" spans="1:13" x14ac:dyDescent="0.25">
      <c r="A19" s="44"/>
      <c r="B19" s="42"/>
      <c r="C19" s="7" t="s">
        <v>21</v>
      </c>
      <c r="D19" s="6" t="s">
        <v>6</v>
      </c>
      <c r="E19" s="3">
        <f>IFERROR(IF(SUM(E15-E6)/E6&lt;0,0,SUM(E15-E6)/E6),0)</f>
        <v>0</v>
      </c>
      <c r="F19" s="3">
        <f t="shared" ref="F19:L19" si="6">IFERROR(IF(SUM(F15-F6)/F6&lt;0,0,SUM(F15-F6)/F6),0)</f>
        <v>0</v>
      </c>
      <c r="G19" s="3">
        <f t="shared" si="6"/>
        <v>0</v>
      </c>
      <c r="H19" s="3">
        <f t="shared" si="6"/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 t="shared" si="6"/>
        <v>0</v>
      </c>
    </row>
    <row r="20" spans="1:13" ht="6" customHeight="1" x14ac:dyDescent="0.25">
      <c r="A20" s="44"/>
      <c r="B20" s="12"/>
      <c r="C20" s="13"/>
      <c r="D20" s="14"/>
      <c r="E20" s="13"/>
      <c r="F20" s="13"/>
      <c r="G20" s="13"/>
      <c r="H20" s="13"/>
      <c r="I20" s="13"/>
      <c r="J20" s="13"/>
      <c r="K20" s="13"/>
      <c r="L20" s="13"/>
    </row>
    <row r="21" spans="1:13" ht="15" customHeight="1" x14ac:dyDescent="0.25">
      <c r="A21" s="44"/>
      <c r="B21" s="46" t="s">
        <v>95</v>
      </c>
      <c r="C21" s="7" t="s">
        <v>19</v>
      </c>
      <c r="D21" s="5" t="s">
        <v>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3" x14ac:dyDescent="0.25">
      <c r="A22" s="44"/>
      <c r="B22" s="47"/>
      <c r="C22" s="7" t="s">
        <v>20</v>
      </c>
      <c r="D22" s="5" t="s">
        <v>5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1:13" x14ac:dyDescent="0.25">
      <c r="A23" s="44"/>
      <c r="B23" s="48"/>
      <c r="C23" s="7" t="s">
        <v>23</v>
      </c>
      <c r="D23" s="5" t="s">
        <v>4</v>
      </c>
      <c r="E23" s="17">
        <f>SUM(E22-E21)</f>
        <v>0</v>
      </c>
      <c r="F23" s="17">
        <f t="shared" ref="F23:L23" si="7">SUM(F22-F21)</f>
        <v>0</v>
      </c>
      <c r="G23" s="17">
        <f t="shared" si="7"/>
        <v>0</v>
      </c>
      <c r="H23" s="17">
        <f t="shared" si="7"/>
        <v>0</v>
      </c>
      <c r="I23" s="17">
        <f t="shared" si="7"/>
        <v>0</v>
      </c>
      <c r="J23" s="17">
        <f t="shared" si="7"/>
        <v>0</v>
      </c>
      <c r="K23" s="17">
        <f t="shared" si="7"/>
        <v>0</v>
      </c>
      <c r="L23" s="17">
        <f t="shared" si="7"/>
        <v>0</v>
      </c>
    </row>
    <row r="24" spans="1:13" x14ac:dyDescent="0.25">
      <c r="A24" s="44"/>
      <c r="B24" s="40">
        <f>SUM(D5+45)</f>
        <v>45</v>
      </c>
      <c r="C24" s="7" t="s">
        <v>27</v>
      </c>
      <c r="D24" s="5" t="s">
        <v>24</v>
      </c>
      <c r="E24" s="17">
        <f>IF(SUM(E22-E15)&lt;-50,0,SUM(E22-E15))</f>
        <v>0</v>
      </c>
      <c r="F24" s="17">
        <f t="shared" ref="F24:L24" si="8">IF(SUM(F22-F15)&lt;-50,0,SUM(F22-F15))</f>
        <v>0</v>
      </c>
      <c r="G24" s="17">
        <f t="shared" si="8"/>
        <v>0</v>
      </c>
      <c r="H24" s="17">
        <f t="shared" si="8"/>
        <v>0</v>
      </c>
      <c r="I24" s="17">
        <f t="shared" si="8"/>
        <v>0</v>
      </c>
      <c r="J24" s="17">
        <f t="shared" si="8"/>
        <v>0</v>
      </c>
      <c r="K24" s="17">
        <f t="shared" si="8"/>
        <v>0</v>
      </c>
      <c r="L24" s="17">
        <f t="shared" si="8"/>
        <v>0</v>
      </c>
    </row>
    <row r="25" spans="1:13" x14ac:dyDescent="0.25">
      <c r="A25" s="44"/>
      <c r="B25" s="41"/>
      <c r="C25" s="7" t="s">
        <v>22</v>
      </c>
      <c r="D25" s="5" t="s">
        <v>26</v>
      </c>
      <c r="E25" s="2">
        <f>IF(SUM(E22-E21) + (E21-E6)&lt;0,0,SUM(E22-E21) + (E21-E6))</f>
        <v>0</v>
      </c>
      <c r="F25" s="2">
        <f t="shared" ref="F25:L25" si="9">IF(SUM(F22-F21) + (F21-F6)&lt;0,0,SUM(F22-F21) + (F21-F6))</f>
        <v>0</v>
      </c>
      <c r="G25" s="2">
        <f t="shared" si="9"/>
        <v>0</v>
      </c>
      <c r="H25" s="2">
        <f t="shared" si="9"/>
        <v>0</v>
      </c>
      <c r="I25" s="2">
        <f t="shared" si="9"/>
        <v>0</v>
      </c>
      <c r="J25" s="2">
        <f t="shared" si="9"/>
        <v>0</v>
      </c>
      <c r="K25" s="2">
        <f t="shared" si="9"/>
        <v>0</v>
      </c>
      <c r="L25" s="2">
        <f t="shared" si="9"/>
        <v>0</v>
      </c>
    </row>
    <row r="26" spans="1:13" x14ac:dyDescent="0.25">
      <c r="A26" s="44"/>
      <c r="B26" s="42"/>
      <c r="C26" s="7" t="s">
        <v>21</v>
      </c>
      <c r="D26" s="6" t="s">
        <v>6</v>
      </c>
      <c r="E26" s="3">
        <f>IFERROR(IF(SUM(E22-E6)/E6&lt;0,0,SUM(E22-E6)/E6),0)</f>
        <v>0</v>
      </c>
      <c r="F26" s="3">
        <f t="shared" ref="F26:L26" si="10">IFERROR(IF(SUM(F22-F6)/F6&lt;0,0,SUM(F22-F6)/F6),0)</f>
        <v>0</v>
      </c>
      <c r="G26" s="3">
        <f t="shared" si="10"/>
        <v>0</v>
      </c>
      <c r="H26" s="3">
        <f t="shared" si="10"/>
        <v>0</v>
      </c>
      <c r="I26" s="3">
        <f t="shared" si="10"/>
        <v>0</v>
      </c>
      <c r="J26" s="3">
        <f t="shared" si="10"/>
        <v>0</v>
      </c>
      <c r="K26" s="3">
        <f t="shared" si="10"/>
        <v>0</v>
      </c>
      <c r="L26" s="3">
        <f t="shared" si="10"/>
        <v>0</v>
      </c>
    </row>
    <row r="27" spans="1:13" ht="6" customHeight="1" x14ac:dyDescent="0.25">
      <c r="A27" s="44"/>
      <c r="B27" s="22"/>
      <c r="C27" s="13"/>
      <c r="D27" s="14"/>
      <c r="E27" s="13"/>
      <c r="F27" s="13"/>
      <c r="G27" s="13"/>
      <c r="H27" s="13"/>
      <c r="I27" s="13"/>
      <c r="J27" s="13"/>
      <c r="K27" s="13"/>
      <c r="L27" s="13"/>
    </row>
    <row r="28" spans="1:13" ht="15" customHeight="1" x14ac:dyDescent="0.25">
      <c r="A28" s="44"/>
      <c r="B28" s="46" t="s">
        <v>96</v>
      </c>
      <c r="C28" s="7" t="s">
        <v>19</v>
      </c>
      <c r="D28" s="5" t="s">
        <v>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1:13" x14ac:dyDescent="0.25">
      <c r="A29" s="44"/>
      <c r="B29" s="47"/>
      <c r="C29" s="7" t="s">
        <v>20</v>
      </c>
      <c r="D29" s="5" t="s">
        <v>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</row>
    <row r="30" spans="1:13" x14ac:dyDescent="0.25">
      <c r="A30" s="44"/>
      <c r="B30" s="48"/>
      <c r="C30" s="7" t="s">
        <v>23</v>
      </c>
      <c r="D30" s="5" t="s">
        <v>4</v>
      </c>
      <c r="E30" s="17">
        <f>SUM(E29-E28)</f>
        <v>0</v>
      </c>
      <c r="F30" s="17">
        <f t="shared" ref="F30:L30" si="11">SUM(F29-F28)</f>
        <v>0</v>
      </c>
      <c r="G30" s="17">
        <f t="shared" si="11"/>
        <v>0</v>
      </c>
      <c r="H30" s="17">
        <f t="shared" si="11"/>
        <v>0</v>
      </c>
      <c r="I30" s="17">
        <f t="shared" si="11"/>
        <v>0</v>
      </c>
      <c r="J30" s="17">
        <f t="shared" si="11"/>
        <v>0</v>
      </c>
      <c r="K30" s="17">
        <f t="shared" si="11"/>
        <v>0</v>
      </c>
      <c r="L30" s="17">
        <f t="shared" si="11"/>
        <v>0</v>
      </c>
    </row>
    <row r="31" spans="1:13" x14ac:dyDescent="0.25">
      <c r="A31" s="44"/>
      <c r="B31" s="40">
        <f>SUM(D5+46)</f>
        <v>46</v>
      </c>
      <c r="C31" s="7" t="s">
        <v>27</v>
      </c>
      <c r="D31" s="5" t="s">
        <v>24</v>
      </c>
      <c r="E31" s="17">
        <f>IF(SUM(E29-E22)&lt;-50,0,SUM(E29-E22))</f>
        <v>0</v>
      </c>
      <c r="F31" s="17">
        <f t="shared" ref="F31:L31" si="12">IF(SUM(F29-F22)&lt;-50,0,SUM(F29-F22))</f>
        <v>0</v>
      </c>
      <c r="G31" s="17">
        <f t="shared" si="12"/>
        <v>0</v>
      </c>
      <c r="H31" s="17">
        <f t="shared" si="12"/>
        <v>0</v>
      </c>
      <c r="I31" s="17">
        <f t="shared" si="12"/>
        <v>0</v>
      </c>
      <c r="J31" s="17">
        <f t="shared" si="12"/>
        <v>0</v>
      </c>
      <c r="K31" s="17">
        <f t="shared" si="12"/>
        <v>0</v>
      </c>
      <c r="L31" s="17">
        <f t="shared" si="12"/>
        <v>0</v>
      </c>
    </row>
    <row r="32" spans="1:13" x14ac:dyDescent="0.25">
      <c r="A32" s="44"/>
      <c r="B32" s="41"/>
      <c r="C32" s="7" t="s">
        <v>22</v>
      </c>
      <c r="D32" s="5" t="s">
        <v>26</v>
      </c>
      <c r="E32" s="2">
        <f>IF(SUM(E29-E28) + (E28-E6)&lt;0,0,SUM(E29-E28) + (E28-E6))</f>
        <v>0</v>
      </c>
      <c r="F32" s="2">
        <f t="shared" ref="F32:L32" si="13">IF(SUM(F29-F28) + (F28-F6)&lt;0,0,SUM(F29-F28) + (F28-F6))</f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</row>
    <row r="33" spans="1:12" x14ac:dyDescent="0.25">
      <c r="A33" s="44"/>
      <c r="B33" s="42"/>
      <c r="C33" s="7" t="s">
        <v>21</v>
      </c>
      <c r="D33" s="6" t="s">
        <v>6</v>
      </c>
      <c r="E33" s="3">
        <f>IFERROR(IF(SUM(E29-E6)/E6&lt;0,0,SUM(E29-E6)/E6),0)</f>
        <v>0</v>
      </c>
      <c r="F33" s="3">
        <f t="shared" ref="F33:L33" si="14">IFERROR(IF(SUM(F29-F6)/F6&lt;0,0,SUM(F29-F6)/F6),0)</f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</row>
    <row r="34" spans="1:12" ht="6" customHeight="1" x14ac:dyDescent="0.25">
      <c r="A34" s="44"/>
      <c r="B34" s="12"/>
      <c r="C34" s="13"/>
      <c r="D34" s="14"/>
      <c r="E34" s="13"/>
      <c r="F34" s="13"/>
      <c r="G34" s="13"/>
      <c r="H34" s="13"/>
      <c r="I34" s="13"/>
      <c r="J34" s="13"/>
      <c r="K34" s="13"/>
      <c r="L34" s="13"/>
    </row>
    <row r="35" spans="1:12" ht="15" customHeight="1" x14ac:dyDescent="0.25">
      <c r="A35" s="44"/>
      <c r="B35" s="46" t="s">
        <v>97</v>
      </c>
      <c r="C35" s="7" t="s">
        <v>19</v>
      </c>
      <c r="D35" s="5" t="s">
        <v>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</row>
    <row r="36" spans="1:12" x14ac:dyDescent="0.25">
      <c r="A36" s="44"/>
      <c r="B36" s="47"/>
      <c r="C36" s="7" t="s">
        <v>20</v>
      </c>
      <c r="D36" s="5" t="s">
        <v>5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</row>
    <row r="37" spans="1:12" x14ac:dyDescent="0.25">
      <c r="A37" s="44"/>
      <c r="B37" s="48"/>
      <c r="C37" s="7" t="s">
        <v>23</v>
      </c>
      <c r="D37" s="5" t="s">
        <v>4</v>
      </c>
      <c r="E37" s="1">
        <f>SUM(E36-E35)</f>
        <v>0</v>
      </c>
      <c r="F37" s="1">
        <f t="shared" ref="F37:L37" si="15">SUM(F36-F35)</f>
        <v>0</v>
      </c>
      <c r="G37" s="1">
        <f t="shared" si="15"/>
        <v>0</v>
      </c>
      <c r="H37" s="1">
        <f t="shared" si="15"/>
        <v>0</v>
      </c>
      <c r="I37" s="1">
        <f t="shared" si="15"/>
        <v>0</v>
      </c>
      <c r="J37" s="1">
        <f t="shared" si="15"/>
        <v>0</v>
      </c>
      <c r="K37" s="1">
        <f t="shared" si="15"/>
        <v>0</v>
      </c>
      <c r="L37" s="1">
        <f t="shared" si="15"/>
        <v>0</v>
      </c>
    </row>
    <row r="38" spans="1:12" x14ac:dyDescent="0.25">
      <c r="A38" s="44"/>
      <c r="B38" s="40">
        <f>SUM(D5+47)</f>
        <v>47</v>
      </c>
      <c r="C38" s="7" t="s">
        <v>27</v>
      </c>
      <c r="D38" s="5" t="s">
        <v>24</v>
      </c>
      <c r="E38" s="1">
        <f>IF(SUM(E36-E29)&lt;-50,0,SUM(E36-E29))</f>
        <v>0</v>
      </c>
      <c r="F38" s="1">
        <f t="shared" ref="F38:L38" si="16">IF(SUM(F36-F29)&lt;-50,0,SUM(F36-F29))</f>
        <v>0</v>
      </c>
      <c r="G38" s="1">
        <f t="shared" si="16"/>
        <v>0</v>
      </c>
      <c r="H38" s="1">
        <f t="shared" si="16"/>
        <v>0</v>
      </c>
      <c r="I38" s="1">
        <f t="shared" si="16"/>
        <v>0</v>
      </c>
      <c r="J38" s="1">
        <f t="shared" si="16"/>
        <v>0</v>
      </c>
      <c r="K38" s="1">
        <f t="shared" si="16"/>
        <v>0</v>
      </c>
      <c r="L38" s="1">
        <f t="shared" si="16"/>
        <v>0</v>
      </c>
    </row>
    <row r="39" spans="1:12" x14ac:dyDescent="0.25">
      <c r="A39" s="44"/>
      <c r="B39" s="41"/>
      <c r="C39" s="7" t="s">
        <v>22</v>
      </c>
      <c r="D39" s="5" t="s">
        <v>26</v>
      </c>
      <c r="E39" s="2">
        <f>IF(SUM(E36-E35)+(E35-E6)&lt;0,0,SUM(E36-E35)+(E35-E6))</f>
        <v>0</v>
      </c>
      <c r="F39" s="2">
        <f t="shared" ref="F39:L39" si="17">IF(SUM(F36-F35)+(F35-F6)&lt;0,0,SUM(F36-F35)+(F35-F6))</f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</row>
    <row r="40" spans="1:12" x14ac:dyDescent="0.25">
      <c r="A40" s="44"/>
      <c r="B40" s="42"/>
      <c r="C40" s="7" t="s">
        <v>21</v>
      </c>
      <c r="D40" s="6" t="s">
        <v>6</v>
      </c>
      <c r="E40" s="3">
        <f>IFERROR(IF(SUM(E36-E6)/E6&lt;0,0,SUM(E36-E6)/E6),0)</f>
        <v>0</v>
      </c>
      <c r="F40" s="3">
        <f t="shared" ref="F40:L40" si="18">IFERROR(IF(SUM(F36-F6)/F6&lt;0,0,SUM(F36-F6)/F6),0)</f>
        <v>0</v>
      </c>
      <c r="G40" s="3">
        <f t="shared" si="18"/>
        <v>0</v>
      </c>
      <c r="H40" s="3">
        <f t="shared" si="18"/>
        <v>0</v>
      </c>
      <c r="I40" s="3">
        <f t="shared" si="18"/>
        <v>0</v>
      </c>
      <c r="J40" s="3">
        <f t="shared" si="18"/>
        <v>0</v>
      </c>
      <c r="K40" s="3">
        <f t="shared" si="18"/>
        <v>0</v>
      </c>
      <c r="L40" s="3">
        <f t="shared" si="18"/>
        <v>0</v>
      </c>
    </row>
    <row r="41" spans="1:12" ht="6" customHeight="1" x14ac:dyDescent="0.25">
      <c r="A41" s="44"/>
      <c r="B41" s="12"/>
      <c r="C41" s="13"/>
      <c r="D41" s="14"/>
      <c r="E41" s="13"/>
      <c r="F41" s="13"/>
      <c r="G41" s="13"/>
      <c r="H41" s="13"/>
      <c r="I41" s="13"/>
      <c r="J41" s="13"/>
      <c r="K41" s="13"/>
      <c r="L41" s="13"/>
    </row>
    <row r="42" spans="1:12" ht="15" customHeight="1" x14ac:dyDescent="0.25">
      <c r="A42" s="44"/>
      <c r="B42" s="46" t="s">
        <v>98</v>
      </c>
      <c r="C42" s="7" t="s">
        <v>19</v>
      </c>
      <c r="D42" s="5" t="s">
        <v>5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2" x14ac:dyDescent="0.25">
      <c r="A43" s="44"/>
      <c r="B43" s="47"/>
      <c r="C43" s="7" t="s">
        <v>20</v>
      </c>
      <c r="D43" s="5" t="s">
        <v>5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2" x14ac:dyDescent="0.25">
      <c r="A44" s="44"/>
      <c r="B44" s="48"/>
      <c r="C44" s="7" t="s">
        <v>23</v>
      </c>
      <c r="D44" s="5" t="s">
        <v>4</v>
      </c>
      <c r="E44" s="1">
        <f>SUM(E43-E42)</f>
        <v>0</v>
      </c>
      <c r="F44" s="1">
        <f t="shared" ref="F44:L44" si="19">SUM(F43-F42)</f>
        <v>0</v>
      </c>
      <c r="G44" s="1">
        <f t="shared" si="19"/>
        <v>0</v>
      </c>
      <c r="H44" s="1">
        <f t="shared" si="19"/>
        <v>0</v>
      </c>
      <c r="I44" s="1">
        <f t="shared" si="19"/>
        <v>0</v>
      </c>
      <c r="J44" s="1">
        <f t="shared" si="19"/>
        <v>0</v>
      </c>
      <c r="K44" s="1">
        <f t="shared" si="19"/>
        <v>0</v>
      </c>
      <c r="L44" s="1">
        <f t="shared" si="19"/>
        <v>0</v>
      </c>
    </row>
    <row r="45" spans="1:12" x14ac:dyDescent="0.25">
      <c r="A45" s="44"/>
      <c r="B45" s="40">
        <f>SUM(D5+48)</f>
        <v>48</v>
      </c>
      <c r="C45" s="7" t="s">
        <v>27</v>
      </c>
      <c r="D45" s="5" t="s">
        <v>24</v>
      </c>
      <c r="E45" s="1">
        <f>IF(SUM(E43-E36)&lt;-50,0,SUM(E43-E36))</f>
        <v>0</v>
      </c>
      <c r="F45" s="1">
        <f t="shared" ref="F45:L45" si="20">IF(SUM(F43-F36)&lt;-50,0,SUM(F43-F36))</f>
        <v>0</v>
      </c>
      <c r="G45" s="1">
        <f t="shared" si="20"/>
        <v>0</v>
      </c>
      <c r="H45" s="1">
        <f t="shared" si="20"/>
        <v>0</v>
      </c>
      <c r="I45" s="1">
        <f t="shared" si="20"/>
        <v>0</v>
      </c>
      <c r="J45" s="1">
        <f t="shared" si="20"/>
        <v>0</v>
      </c>
      <c r="K45" s="1">
        <f t="shared" si="20"/>
        <v>0</v>
      </c>
      <c r="L45" s="1">
        <f t="shared" si="20"/>
        <v>0</v>
      </c>
    </row>
    <row r="46" spans="1:12" x14ac:dyDescent="0.25">
      <c r="A46" s="44"/>
      <c r="B46" s="41"/>
      <c r="C46" s="7" t="s">
        <v>22</v>
      </c>
      <c r="D46" s="5" t="s">
        <v>26</v>
      </c>
      <c r="E46" s="2">
        <f>IF(SUM(E43-E42)+(E42-E6)&lt;0,0,SUM(E43-E42)+(E42-E6))</f>
        <v>0</v>
      </c>
      <c r="F46" s="2">
        <f t="shared" ref="F46:L46" si="21">IF(SUM(F43-F42)+(F42-F6)&lt;0,0,SUM(F43-F42)+(F42-F6))</f>
        <v>0</v>
      </c>
      <c r="G46" s="2">
        <f t="shared" si="21"/>
        <v>0</v>
      </c>
      <c r="H46" s="2">
        <f t="shared" si="21"/>
        <v>0</v>
      </c>
      <c r="I46" s="2">
        <f t="shared" si="21"/>
        <v>0</v>
      </c>
      <c r="J46" s="2">
        <f t="shared" si="21"/>
        <v>0</v>
      </c>
      <c r="K46" s="2">
        <f t="shared" si="21"/>
        <v>0</v>
      </c>
      <c r="L46" s="2">
        <f t="shared" si="21"/>
        <v>0</v>
      </c>
    </row>
    <row r="47" spans="1:12" x14ac:dyDescent="0.25">
      <c r="A47" s="45"/>
      <c r="B47" s="42"/>
      <c r="C47" s="7" t="s">
        <v>21</v>
      </c>
      <c r="D47" s="6" t="s">
        <v>6</v>
      </c>
      <c r="E47" s="3">
        <f>IFERROR(IF(SUM(E43-E6)/E6&lt;0,0,SUM(E43-E6)/E6),0)</f>
        <v>0</v>
      </c>
      <c r="F47" s="3">
        <f t="shared" ref="F47:L47" si="22">IFERROR(IF(SUM(F43-F6)/F6&lt;0,0,SUM(F43-F6)/F6),0)</f>
        <v>0</v>
      </c>
      <c r="G47" s="3">
        <f t="shared" si="22"/>
        <v>0</v>
      </c>
      <c r="H47" s="3">
        <f t="shared" si="22"/>
        <v>0</v>
      </c>
      <c r="I47" s="3">
        <f t="shared" si="22"/>
        <v>0</v>
      </c>
      <c r="J47" s="3">
        <f t="shared" si="22"/>
        <v>0</v>
      </c>
      <c r="K47" s="3">
        <f t="shared" si="22"/>
        <v>0</v>
      </c>
      <c r="L47" s="3">
        <f t="shared" si="22"/>
        <v>0</v>
      </c>
    </row>
    <row r="48" spans="1:12" ht="6" customHeight="1" x14ac:dyDescent="0.25"/>
  </sheetData>
  <mergeCells count="19">
    <mergeCell ref="A6:D6"/>
    <mergeCell ref="A1:D1"/>
    <mergeCell ref="A2:D2"/>
    <mergeCell ref="A3:D3"/>
    <mergeCell ref="A4:D4"/>
    <mergeCell ref="A5:C5"/>
    <mergeCell ref="B38:B40"/>
    <mergeCell ref="B42:B44"/>
    <mergeCell ref="B45:B47"/>
    <mergeCell ref="A7:A47"/>
    <mergeCell ref="B7:B9"/>
    <mergeCell ref="B10:B12"/>
    <mergeCell ref="B14:B16"/>
    <mergeCell ref="B17:B19"/>
    <mergeCell ref="B21:B23"/>
    <mergeCell ref="B24:B26"/>
    <mergeCell ref="B28:B30"/>
    <mergeCell ref="B31:B33"/>
    <mergeCell ref="B35:B37"/>
  </mergeCells>
  <pageMargins left="1.1023622047244095" right="0.70866141732283472" top="0.74803149606299213" bottom="0.74803149606299213" header="0.31496062992125984" footer="0.31496062992125984"/>
  <pageSetup paperSize="9" scale="76" orientation="landscape" r:id="rId1"/>
  <headerFooter>
    <oddFooter>&amp;L&amp;A&amp;R&amp;D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8</vt:i4>
      </vt:variant>
    </vt:vector>
  </HeadingPairs>
  <TitlesOfParts>
    <vt:vector size="19" baseType="lpstr">
      <vt:lpstr>Toelichting</vt:lpstr>
      <vt:lpstr>Week #01</vt:lpstr>
      <vt:lpstr>Week #02</vt:lpstr>
      <vt:lpstr>Week #03</vt:lpstr>
      <vt:lpstr>Week #04</vt:lpstr>
      <vt:lpstr>Week #05</vt:lpstr>
      <vt:lpstr>Week #06</vt:lpstr>
      <vt:lpstr>Week #07</vt:lpstr>
      <vt:lpstr>Week #08</vt:lpstr>
      <vt:lpstr>Geslacht</vt:lpstr>
      <vt:lpstr>Blad1</vt:lpstr>
      <vt:lpstr>'Week #01'!Afdrukbereik</vt:lpstr>
      <vt:lpstr>'Week #02'!Afdrukbereik</vt:lpstr>
      <vt:lpstr>'Week #03'!Afdrukbereik</vt:lpstr>
      <vt:lpstr>'Week #04'!Afdrukbereik</vt:lpstr>
      <vt:lpstr>'Week #05'!Afdrukbereik</vt:lpstr>
      <vt:lpstr>'Week #06'!Afdrukbereik</vt:lpstr>
      <vt:lpstr>'Week #07'!Afdrukbereik</vt:lpstr>
      <vt:lpstr>'Week #08'!Afdrukbereik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</dc:creator>
  <cp:lastModifiedBy>Koenderink, Monique</cp:lastModifiedBy>
  <cp:lastPrinted>2017-06-30T20:37:09Z</cp:lastPrinted>
  <dcterms:created xsi:type="dcterms:W3CDTF">2017-05-30T18:31:29Z</dcterms:created>
  <dcterms:modified xsi:type="dcterms:W3CDTF">2024-04-24T13:36:49Z</dcterms:modified>
</cp:coreProperties>
</file>